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aaec38e5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refresh" sheetId="1" r:id="R5f793da59d1c40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&quot;-&quot;"/>
    <x:numFmt numFmtId="202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e458321544e50" /><Relationship Type="http://schemas.openxmlformats.org/officeDocument/2006/relationships/theme" Target="/xl/theme/theme1.xml" Id="R647ffe67bc9547a6" /><Relationship Type="http://schemas.openxmlformats.org/officeDocument/2006/relationships/sharedStrings" Target="/xl/sharedStrings.xml" Id="Rcbbe386479374e57" /><Relationship Type="http://schemas.openxmlformats.org/officeDocument/2006/relationships/worksheet" Target="/xl/worksheets/sheet1.xml" Id="R5f793da59d1c40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Wallet evidence refresh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Evidence records</x:v>
      </x:c>
      <x:c r="B6" s="2"/>
      <x:c r="C6" s="24" t="n">
        <x:f>COUNTA($A$13:$A$32)</x:f>
        <x:v>5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Current evidence</x:v>
      </x:c>
      <x:c r="B7" s="2"/>
      <x:c r="C7" s="24" t="n">
        <x:f>COUNTIFS($K$13:$K$32,"Current")</x:f>
        <x:v>1</x:v>
      </x:c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Past review date</x:v>
      </x:c>
      <x:c r="B8" s="2"/>
      <x:c r="C8" s="24" t="n">
        <x:f>COUNTIFS($K$13:$K$32,"Due")</x:f>
        <x:v>2</x:v>
      </x:c>
      <x:c r="D8" s="2"/>
      <x:c r="E8" s="2"/>
      <x:c r="F8" s="2"/>
      <x:c r="G8" s="2"/>
      <x:c r="H8" s="2"/>
      <x:c r="I8" s="2"/>
      <x:c r="J8" s="2"/>
      <x:c r="K8" s="2"/>
    </x:row>
    <x:row r="9" ht="25" customHeight="1">
      <x:c r="A9" s="2" t="str">
        <x:v>Other unresolved records</x:v>
      </x:c>
      <x:c r="B9" s="2"/>
      <x:c r="C9" s="24" t="n">
        <x:f>COUNTIFS($K$13:$K$32,"Pending")+COUNTIFS($K$13:$K$32,"Incomplete")</x:f>
        <x:v>1</x:v>
      </x:c>
      <x:c r="D9" s="2"/>
      <x:c r="E9" s="2"/>
      <x:c r="F9" s="2"/>
      <x:c r="G9" s="2"/>
      <x:c r="H9" s="2"/>
      <x:c r="I9" s="2"/>
      <x:c r="J9" s="2"/>
      <x:c r="K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8" customHeight="1">
      <x:c r="A12" s="12" t="str">
        <x:v>Customer ID</x:v>
      </x:c>
      <x:c r="B12" s="12" t="str">
        <x:v>Category</x:v>
      </x:c>
      <x:c r="C12" s="12" t="str">
        <x:v>Evidence reference</x:v>
      </x:c>
      <x:c r="D12" s="12" t="str">
        <x:v>Recorded date</x:v>
      </x:c>
      <x:c r="E12" s="12" t="str">
        <x:v>Review interval (days)</x:v>
      </x:c>
      <x:c r="F12" s="12" t="str">
        <x:v>Last reviewed</x:v>
      </x:c>
      <x:c r="G12" s="12" t="str">
        <x:v>Updated wallet (USD)</x:v>
      </x:c>
      <x:c r="H12" s="12" t="str">
        <x:v>Disposition</x:v>
      </x:c>
      <x:c r="I12" s="12" t="str">
        <x:v>Owner</x:v>
      </x:c>
      <x:c r="J12" s="12" t="str">
        <x:v>Next review date</x:v>
      </x:c>
      <x:c r="K12" s="12" t="str">
        <x:v>Refresh status</x:v>
      </x:c>
    </x:row>
    <x:row r="13" ht="15" hidden="0" customHeight="1">
      <x:c r="A13" s="13" t="str">
        <x:v>C-301</x:v>
      </x:c>
      <x:c r="B13" s="13" t="str">
        <x:v>MRO</x:v>
      </x:c>
      <x:c r="C13" s="13" t="str">
        <x:v>W-301</x:v>
      </x:c>
      <x:c r="D13" s="16" t="n">
        <x:v>46143.5</x:v>
      </x:c>
      <x:c r="E13" s="13" t="n">
        <x:v>90</x:v>
      </x:c>
      <x:c r="F13" s="16" t="n">
        <x:v>46204.5</x:v>
      </x:c>
      <x:c r="G13" s="18"/>
      <x:c r="H13" s="13" t="str">
        <x:v>Pending</x:v>
      </x:c>
      <x:c r="I13" s="13" t="str">
        <x:v>Owner A</x:v>
      </x:c>
      <x:c r="J13" s="20" t="n">
        <x:f>IF(ISBLANK(A13),"",IF(OR(ISBLANK(D13),ISBLANK(E13),NOT(ISNUMBER(E13)),E13&lt;=0),"n.a.",MAX(D13,F13)+E13))</x:f>
        <x:v>46294.5</x:v>
      </x:c>
      <x:c r="K13" s="14" t="str">
        <x:f>IF(ISBLANK(A13),"",IF(OR(ISBLANK(B13),ISBLANK(C13),ISBLANK(I13),NOT(ISNUMBER(J13))),"Incomplete",IF(H13="Rejected","Rejected",IF(J13&lt;$B$4,"Due",IF(H13="Pending","Pending",IF(OR(H13="Confirmed",H13="Updated"),"Current","Incomplete"))))))</x:f>
        <x:v>Due</x:v>
      </x:c>
    </x:row>
    <x:row r="14" ht="15" hidden="0" customHeight="1">
      <x:c r="A14" s="13" t="str">
        <x:v>C-302</x:v>
      </x:c>
      <x:c r="B14" s="13" t="str">
        <x:v>IT</x:v>
      </x:c>
      <x:c r="C14" s="13" t="str">
        <x:v>W-302</x:v>
      </x:c>
      <x:c r="D14" s="16" t="n">
        <x:v>46266.5</x:v>
      </x:c>
      <x:c r="E14" s="13" t="n">
        <x:v>90</x:v>
      </x:c>
      <x:c r="F14" s="16" t="n">
        <x:v>46295.5</x:v>
      </x:c>
      <x:c r="G14" s="18" t="n">
        <x:v>180000</x:v>
      </x:c>
      <x:c r="H14" s="13" t="str">
        <x:v>Confirmed</x:v>
      </x:c>
      <x:c r="I14" s="13" t="str">
        <x:v>Owner B</x:v>
      </x:c>
      <x:c r="J14" s="20" t="n">
        <x:f>IF(ISBLANK(A14),"",IF(OR(ISBLANK(D14),ISBLANK(E14),NOT(ISNUMBER(E14)),E14&lt;=0),"n.a.",MAX(D14,F14)+E14))</x:f>
        <x:v>46385.5</x:v>
      </x:c>
      <x:c r="K14" s="14" t="str">
        <x:f>IF(ISBLANK(A14),"",IF(OR(ISBLANK(B14),ISBLANK(C14),ISBLANK(I14),NOT(ISNUMBER(J14))),"Incomplete",IF(H14="Rejected","Rejected",IF(J14&lt;$B$4,"Due",IF(H14="Pending","Pending",IF(OR(H14="Confirmed",H14="Updated"),"Current","Incomplete"))))))</x:f>
        <x:v>Current</x:v>
      </x:c>
    </x:row>
    <x:row r="15" ht="15" hidden="0" customHeight="1">
      <x:c r="A15" s="13" t="str">
        <x:v>C-303</x:v>
      </x:c>
      <x:c r="B15" s="13" t="str">
        <x:v>MRO</x:v>
      </x:c>
      <x:c r="C15" s="13" t="str">
        <x:v>W-303</x:v>
      </x:c>
      <x:c r="D15" s="16" t="n">
        <x:v>46267.5</x:v>
      </x:c>
      <x:c r="E15" s="13" t="n">
        <x:v>30</x:v>
      </x:c>
      <x:c r="F15" s="16"/>
      <x:c r="G15" s="18"/>
      <x:c r="H15" s="13" t="str">
        <x:v>Pending</x:v>
      </x:c>
      <x:c r="I15" s="13" t="str">
        <x:v>Owner C</x:v>
      </x:c>
      <x:c r="J15" s="20" t="n">
        <x:f>IF(ISBLANK(A15),"",IF(OR(ISBLANK(D15),ISBLANK(E15),NOT(ISNUMBER(E15)),E15&lt;=0),"n.a.",MAX(D15,F15)+E15))</x:f>
        <x:v>46297.5</x:v>
      </x:c>
      <x:c r="K15" s="14" t="str">
        <x:f>IF(ISBLANK(A15),"",IF(OR(ISBLANK(B15),ISBLANK(C15),ISBLANK(I15),NOT(ISNUMBER(J15))),"Incomplete",IF(H15="Rejected","Rejected",IF(J15&lt;$B$4,"Due",IF(H15="Pending","Pending",IF(OR(H15="Confirmed",H15="Updated"),"Current","Incomplete"))))))</x:f>
        <x:v>Due</x:v>
      </x:c>
    </x:row>
    <x:row r="16" ht="15" hidden="0" customHeight="1">
      <x:c r="A16" s="13" t="str">
        <x:v>C-304</x:v>
      </x:c>
      <x:c r="B16" s="13" t="str">
        <x:v>IT</x:v>
      </x:c>
      <x:c r="C16" s="13" t="str">
        <x:v>W-304</x:v>
      </x:c>
      <x:c r="D16" s="16" t="n">
        <x:v>46280.5</x:v>
      </x:c>
      <x:c r="E16" s="13" t="n">
        <x:v>60</x:v>
      </x:c>
      <x:c r="F16" s="16" t="n">
        <x:v>46295.5</x:v>
      </x:c>
      <x:c r="G16" s="18"/>
      <x:c r="H16" s="13" t="str">
        <x:v>Rejected</x:v>
      </x:c>
      <x:c r="I16" s="13" t="str">
        <x:v>Owner A</x:v>
      </x:c>
      <x:c r="J16" s="20" t="n">
        <x:f>IF(ISBLANK(A16),"",IF(OR(ISBLANK(D16),ISBLANK(E16),NOT(ISNUMBER(E16)),E16&lt;=0),"n.a.",MAX(D16,F16)+E16))</x:f>
        <x:v>46355.5</x:v>
      </x:c>
      <x:c r="K16" s="14" t="str">
        <x:f>IF(ISBLANK(A16),"",IF(OR(ISBLANK(B16),ISBLANK(C16),ISBLANK(I16),NOT(ISNUMBER(J16))),"Incomplete",IF(H16="Rejected","Rejected",IF(J16&lt;$B$4,"Due",IF(H16="Pending","Pending",IF(OR(H16="Confirmed",H16="Updated"),"Current","Incomplete"))))))</x:f>
        <x:v>Rejected</x:v>
      </x:c>
    </x:row>
    <x:row r="17" ht="15" hidden="0" customHeight="1">
      <x:c r="A17" s="13" t="str">
        <x:v>C-305</x:v>
      </x:c>
      <x:c r="B17" s="13" t="str">
        <x:v>MRO</x:v>
      </x:c>
      <x:c r="C17" s="13" t="str">
        <x:v>W-305</x:v>
      </x:c>
      <x:c r="D17" s="16" t="n">
        <x:v>46295.5</x:v>
      </x:c>
      <x:c r="E17" s="13" t="n">
        <x:v>90</x:v>
      </x:c>
      <x:c r="F17" s="16"/>
      <x:c r="G17" s="18" t="n">
        <x:v>220000</x:v>
      </x:c>
      <x:c r="H17" s="13" t="str">
        <x:v>Updated</x:v>
      </x:c>
      <x:c r="I17" s="13"/>
      <x:c r="J17" s="20" t="n">
        <x:f>IF(ISBLANK(A17),"",IF(OR(ISBLANK(D17),ISBLANK(E17),NOT(ISNUMBER(E17)),E17&lt;=0),"n.a.",MAX(D17,F17)+E17))</x:f>
        <x:v>46385.5</x:v>
      </x:c>
      <x:c r="K17" s="14" t="str">
        <x:f>IF(ISBLANK(A17),"",IF(OR(ISBLANK(B17),ISBLANK(C17),ISBLANK(I17),NOT(ISNUMBER(J17))),"Incomplete",IF(H17="Rejected","Rejected",IF(J17&lt;$B$4,"Due",IF(H17="Pending","Pending",IF(OR(H17="Confirmed",H17="Updated"),"Current","Incomplete"))))))</x:f>
        <x:v>Incomplete</x:v>
      </x:c>
    </x:row>
    <x:row r="18" ht="25" customHeight="1">
      <x:c r="A18" s="13"/>
      <x:c r="B18" s="13"/>
      <x:c r="C18" s="13"/>
      <x:c r="D18" s="16"/>
      <x:c r="E18" s="13"/>
      <x:c r="F18" s="16"/>
      <x:c r="G18" s="18"/>
      <x:c r="H18" s="13"/>
      <x:c r="I18" s="13"/>
      <x:c r="J18" s="20" t="str">
        <x:f>IF(ISBLANK(A18),"",IF(OR(ISBLANK(D18),ISBLANK(E18),NOT(ISNUMBER(E18)),E18&lt;=0),"n.a.",MAX(D18,F18)+E18))</x:f>
      </x:c>
      <x:c r="K18" s="14" t="str">
        <x:f>IF(ISBLANK(A18),"",IF(OR(ISBLANK(B18),ISBLANK(C18),ISBLANK(I18),NOT(ISNUMBER(J18))),"Incomplete",IF(H18="Rejected","Rejected",IF(J18&lt;$B$4,"Due",IF(H18="Pending","Pending",IF(OR(H18="Confirmed",H18="Updated"),"Current","Incomplete"))))))</x:f>
      </x:c>
    </x:row>
    <x:row r="19" ht="25" customHeight="1">
      <x:c r="A19" s="13"/>
      <x:c r="B19" s="13"/>
      <x:c r="C19" s="13"/>
      <x:c r="D19" s="16"/>
      <x:c r="E19" s="13"/>
      <x:c r="F19" s="16"/>
      <x:c r="G19" s="18"/>
      <x:c r="H19" s="13"/>
      <x:c r="I19" s="13"/>
      <x:c r="J19" s="20" t="str">
        <x:f>IF(ISBLANK(A19),"",IF(OR(ISBLANK(D19),ISBLANK(E19),NOT(ISNUMBER(E19)),E19&lt;=0),"n.a.",MAX(D19,F19)+E19))</x:f>
      </x:c>
      <x:c r="K19" s="14" t="str">
        <x:f>IF(ISBLANK(A19),"",IF(OR(ISBLANK(B19),ISBLANK(C19),ISBLANK(I19),NOT(ISNUMBER(J19))),"Incomplete",IF(H19="Rejected","Rejected",IF(J19&lt;$B$4,"Due",IF(H19="Pending","Pending",IF(OR(H19="Confirmed",H19="Updated"),"Current","Incomplete"))))))</x:f>
      </x:c>
    </x:row>
    <x:row r="20" ht="25" customHeight="1">
      <x:c r="A20" s="13"/>
      <x:c r="B20" s="13"/>
      <x:c r="C20" s="13"/>
      <x:c r="D20" s="16"/>
      <x:c r="E20" s="13"/>
      <x:c r="F20" s="16"/>
      <x:c r="G20" s="18"/>
      <x:c r="H20" s="13"/>
      <x:c r="I20" s="13"/>
      <x:c r="J20" s="20" t="str">
        <x:f>IF(ISBLANK(A20),"",IF(OR(ISBLANK(D20),ISBLANK(E20),NOT(ISNUMBER(E20)),E20&lt;=0),"n.a.",MAX(D20,F20)+E20))</x:f>
      </x:c>
      <x:c r="K20" s="14" t="str">
        <x:f>IF(ISBLANK(A20),"",IF(OR(ISBLANK(B20),ISBLANK(C20),ISBLANK(I20),NOT(ISNUMBER(J20))),"Incomplete",IF(H20="Rejected","Rejected",IF(J20&lt;$B$4,"Due",IF(H20="Pending","Pending",IF(OR(H20="Confirmed",H20="Updated"),"Current","Incomplete"))))))</x:f>
      </x:c>
    </x:row>
    <x:row r="21" ht="25" customHeight="1">
      <x:c r="A21" s="13"/>
      <x:c r="B21" s="13"/>
      <x:c r="C21" s="13"/>
      <x:c r="D21" s="16"/>
      <x:c r="E21" s="13"/>
      <x:c r="F21" s="16"/>
      <x:c r="G21" s="18"/>
      <x:c r="H21" s="13"/>
      <x:c r="I21" s="13"/>
      <x:c r="J21" s="20" t="str">
        <x:f>IF(ISBLANK(A21),"",IF(OR(ISBLANK(D21),ISBLANK(E21),NOT(ISNUMBER(E21)),E21&lt;=0),"n.a.",MAX(D21,F21)+E21))</x:f>
      </x:c>
      <x:c r="K21" s="14" t="str">
        <x:f>IF(ISBLANK(A21),"",IF(OR(ISBLANK(B21),ISBLANK(C21),ISBLANK(I21),NOT(ISNUMBER(J21))),"Incomplete",IF(H21="Rejected","Rejected",IF(J21&lt;$B$4,"Due",IF(H21="Pending","Pending",IF(OR(H21="Confirmed",H21="Updated"),"Current","Incomplete"))))))</x:f>
      </x:c>
    </x:row>
    <x:row r="22" ht="25" customHeight="1">
      <x:c r="A22" s="13"/>
      <x:c r="B22" s="13"/>
      <x:c r="C22" s="13"/>
      <x:c r="D22" s="16"/>
      <x:c r="E22" s="13"/>
      <x:c r="F22" s="16"/>
      <x:c r="G22" s="18"/>
      <x:c r="H22" s="13"/>
      <x:c r="I22" s="13"/>
      <x:c r="J22" s="20" t="str">
        <x:f>IF(ISBLANK(A22),"",IF(OR(ISBLANK(D22),ISBLANK(E22),NOT(ISNUMBER(E22)),E22&lt;=0),"n.a.",MAX(D22,F22)+E22))</x:f>
      </x:c>
      <x:c r="K22" s="14" t="str">
        <x:f>IF(ISBLANK(A22),"",IF(OR(ISBLANK(B22),ISBLANK(C22),ISBLANK(I22),NOT(ISNUMBER(J22))),"Incomplete",IF(H22="Rejected","Rejected",IF(J22&lt;$B$4,"Due",IF(H22="Pending","Pending",IF(OR(H22="Confirmed",H22="Updated"),"Current","Incomplete"))))))</x:f>
      </x:c>
    </x:row>
    <x:row r="23" ht="25" customHeight="1">
      <x:c r="A23" s="13"/>
      <x:c r="B23" s="13"/>
      <x:c r="C23" s="13"/>
      <x:c r="D23" s="16"/>
      <x:c r="E23" s="13"/>
      <x:c r="F23" s="16"/>
      <x:c r="G23" s="18"/>
      <x:c r="H23" s="13"/>
      <x:c r="I23" s="13"/>
      <x:c r="J23" s="20" t="str">
        <x:f>IF(ISBLANK(A23),"",IF(OR(ISBLANK(D23),ISBLANK(E23),NOT(ISNUMBER(E23)),E23&lt;=0),"n.a.",MAX(D23,F23)+E23))</x:f>
      </x:c>
      <x:c r="K23" s="14" t="str">
        <x:f>IF(ISBLANK(A23),"",IF(OR(ISBLANK(B23),ISBLANK(C23),ISBLANK(I23),NOT(ISNUMBER(J23))),"Incomplete",IF(H23="Rejected","Rejected",IF(J23&lt;$B$4,"Due",IF(H23="Pending","Pending",IF(OR(H23="Confirmed",H23="Updated"),"Current","Incomplete"))))))</x:f>
      </x:c>
    </x:row>
    <x:row r="24" ht="25" customHeight="1">
      <x:c r="A24" s="13"/>
      <x:c r="B24" s="13"/>
      <x:c r="C24" s="13"/>
      <x:c r="D24" s="16"/>
      <x:c r="E24" s="13"/>
      <x:c r="F24" s="16"/>
      <x:c r="G24" s="18"/>
      <x:c r="H24" s="13"/>
      <x:c r="I24" s="13"/>
      <x:c r="J24" s="20" t="str">
        <x:f>IF(ISBLANK(A24),"",IF(OR(ISBLANK(D24),ISBLANK(E24),NOT(ISNUMBER(E24)),E24&lt;=0),"n.a.",MAX(D24,F24)+E24))</x:f>
      </x:c>
      <x:c r="K24" s="14" t="str">
        <x:f>IF(ISBLANK(A24),"",IF(OR(ISBLANK(B24),ISBLANK(C24),ISBLANK(I24),NOT(ISNUMBER(J24))),"Incomplete",IF(H24="Rejected","Rejected",IF(J24&lt;$B$4,"Due",IF(H24="Pending","Pending",IF(OR(H24="Confirmed",H24="Updated"),"Current","Incomplete"))))))</x:f>
      </x:c>
    </x:row>
    <x:row r="25" ht="25" customHeight="1">
      <x:c r="A25" s="13"/>
      <x:c r="B25" s="13"/>
      <x:c r="C25" s="13"/>
      <x:c r="D25" s="16"/>
      <x:c r="E25" s="13"/>
      <x:c r="F25" s="16"/>
      <x:c r="G25" s="18"/>
      <x:c r="H25" s="13"/>
      <x:c r="I25" s="13"/>
      <x:c r="J25" s="20" t="str">
        <x:f>IF(ISBLANK(A25),"",IF(OR(ISBLANK(D25),ISBLANK(E25),NOT(ISNUMBER(E25)),E25&lt;=0),"n.a.",MAX(D25,F25)+E25))</x:f>
      </x:c>
      <x:c r="K25" s="14" t="str">
        <x:f>IF(ISBLANK(A25),"",IF(OR(ISBLANK(B25),ISBLANK(C25),ISBLANK(I25),NOT(ISNUMBER(J25))),"Incomplete",IF(H25="Rejected","Rejected",IF(J25&lt;$B$4,"Due",IF(H25="Pending","Pending",IF(OR(H25="Confirmed",H25="Updated"),"Current","Incomplete"))))))</x:f>
      </x:c>
    </x:row>
    <x:row r="26" ht="25" customHeight="1">
      <x:c r="A26" s="13"/>
      <x:c r="B26" s="13"/>
      <x:c r="C26" s="13"/>
      <x:c r="D26" s="16"/>
      <x:c r="E26" s="13"/>
      <x:c r="F26" s="16"/>
      <x:c r="G26" s="18"/>
      <x:c r="H26" s="13"/>
      <x:c r="I26" s="13"/>
      <x:c r="J26" s="20" t="str">
        <x:f>IF(ISBLANK(A26),"",IF(OR(ISBLANK(D26),ISBLANK(E26),NOT(ISNUMBER(E26)),E26&lt;=0),"n.a.",MAX(D26,F26)+E26))</x:f>
      </x:c>
      <x:c r="K26" s="14" t="str">
        <x:f>IF(ISBLANK(A26),"",IF(OR(ISBLANK(B26),ISBLANK(C26),ISBLANK(I26),NOT(ISNUMBER(J26))),"Incomplete",IF(H26="Rejected","Rejected",IF(J26&lt;$B$4,"Due",IF(H26="Pending","Pending",IF(OR(H26="Confirmed",H26="Updated"),"Current","Incomplete"))))))</x:f>
      </x:c>
    </x:row>
    <x:row r="27" ht="25" customHeight="1">
      <x:c r="A27" s="13"/>
      <x:c r="B27" s="13"/>
      <x:c r="C27" s="13"/>
      <x:c r="D27" s="16"/>
      <x:c r="E27" s="13"/>
      <x:c r="F27" s="16"/>
      <x:c r="G27" s="18"/>
      <x:c r="H27" s="13"/>
      <x:c r="I27" s="13"/>
      <x:c r="J27" s="20" t="str">
        <x:f>IF(ISBLANK(A27),"",IF(OR(ISBLANK(D27),ISBLANK(E27),NOT(ISNUMBER(E27)),E27&lt;=0),"n.a.",MAX(D27,F27)+E27))</x:f>
      </x:c>
      <x:c r="K27" s="14" t="str">
        <x:f>IF(ISBLANK(A27),"",IF(OR(ISBLANK(B27),ISBLANK(C27),ISBLANK(I27),NOT(ISNUMBER(J27))),"Incomplete",IF(H27="Rejected","Rejected",IF(J27&lt;$B$4,"Due",IF(H27="Pending","Pending",IF(OR(H27="Confirmed",H27="Updated"),"Current","Incomplete"))))))</x:f>
      </x:c>
    </x:row>
    <x:row r="28" ht="25" customHeight="1">
      <x:c r="A28" s="13"/>
      <x:c r="B28" s="13"/>
      <x:c r="C28" s="13"/>
      <x:c r="D28" s="16"/>
      <x:c r="E28" s="13"/>
      <x:c r="F28" s="16"/>
      <x:c r="G28" s="18"/>
      <x:c r="H28" s="13"/>
      <x:c r="I28" s="13"/>
      <x:c r="J28" s="20" t="str">
        <x:f>IF(ISBLANK(A28),"",IF(OR(ISBLANK(D28),ISBLANK(E28),NOT(ISNUMBER(E28)),E28&lt;=0),"n.a.",MAX(D28,F28)+E28))</x:f>
      </x:c>
      <x:c r="K28" s="14" t="str">
        <x:f>IF(ISBLANK(A28),"",IF(OR(ISBLANK(B28),ISBLANK(C28),ISBLANK(I28),NOT(ISNUMBER(J28))),"Incomplete",IF(H28="Rejected","Rejected",IF(J28&lt;$B$4,"Due",IF(H28="Pending","Pending",IF(OR(H28="Confirmed",H28="Updated"),"Current","Incomplete"))))))</x:f>
      </x:c>
    </x:row>
    <x:row r="29" ht="25" customHeight="1">
      <x:c r="A29" s="13"/>
      <x:c r="B29" s="13"/>
      <x:c r="C29" s="13"/>
      <x:c r="D29" s="16"/>
      <x:c r="E29" s="13"/>
      <x:c r="F29" s="16"/>
      <x:c r="G29" s="18"/>
      <x:c r="H29" s="13"/>
      <x:c r="I29" s="13"/>
      <x:c r="J29" s="20" t="str">
        <x:f>IF(ISBLANK(A29),"",IF(OR(ISBLANK(D29),ISBLANK(E29),NOT(ISNUMBER(E29)),E29&lt;=0),"n.a.",MAX(D29,F29)+E29))</x:f>
      </x:c>
      <x:c r="K29" s="14" t="str">
        <x:f>IF(ISBLANK(A29),"",IF(OR(ISBLANK(B29),ISBLANK(C29),ISBLANK(I29),NOT(ISNUMBER(J29))),"Incomplete",IF(H29="Rejected","Rejected",IF(J29&lt;$B$4,"Due",IF(H29="Pending","Pending",IF(OR(H29="Confirmed",H29="Updated"),"Current","Incomplete"))))))</x:f>
      </x:c>
    </x:row>
    <x:row r="30" ht="25" customHeight="1">
      <x:c r="A30" s="13"/>
      <x:c r="B30" s="13"/>
      <x:c r="C30" s="13"/>
      <x:c r="D30" s="16"/>
      <x:c r="E30" s="13"/>
      <x:c r="F30" s="16"/>
      <x:c r="G30" s="18"/>
      <x:c r="H30" s="13"/>
      <x:c r="I30" s="13"/>
      <x:c r="J30" s="20" t="str">
        <x:f>IF(ISBLANK(A30),"",IF(OR(ISBLANK(D30),ISBLANK(E30),NOT(ISNUMBER(E30)),E30&lt;=0),"n.a.",MAX(D30,F30)+E30))</x:f>
      </x:c>
      <x:c r="K30" s="14" t="str">
        <x:f>IF(ISBLANK(A30),"",IF(OR(ISBLANK(B30),ISBLANK(C30),ISBLANK(I30),NOT(ISNUMBER(J30))),"Incomplete",IF(H30="Rejected","Rejected",IF(J30&lt;$B$4,"Due",IF(H30="Pending","Pending",IF(OR(H30="Confirmed",H30="Updated"),"Current","Incomplete"))))))</x:f>
      </x:c>
    </x:row>
    <x:row r="31" ht="25" customHeight="1">
      <x:c r="A31" s="13"/>
      <x:c r="B31" s="13"/>
      <x:c r="C31" s="13"/>
      <x:c r="D31" s="16"/>
      <x:c r="E31" s="13"/>
      <x:c r="F31" s="16"/>
      <x:c r="G31" s="18"/>
      <x:c r="H31" s="13"/>
      <x:c r="I31" s="13"/>
      <x:c r="J31" s="20" t="str">
        <x:f>IF(ISBLANK(A31),"",IF(OR(ISBLANK(D31),ISBLANK(E31),NOT(ISNUMBER(E31)),E31&lt;=0),"n.a.",MAX(D31,F31)+E31))</x:f>
      </x:c>
      <x:c r="K31" s="14" t="str">
        <x:f>IF(ISBLANK(A31),"",IF(OR(ISBLANK(B31),ISBLANK(C31),ISBLANK(I31),NOT(ISNUMBER(J31))),"Incomplete",IF(H31="Rejected","Rejected",IF(J31&lt;$B$4,"Due",IF(H31="Pending","Pending",IF(OR(H31="Confirmed",H31="Updated"),"Current","Incomplete"))))))</x:f>
      </x:c>
    </x:row>
    <x:row r="32" ht="25" customHeight="1">
      <x:c r="A32" s="13"/>
      <x:c r="B32" s="13"/>
      <x:c r="C32" s="13"/>
      <x:c r="D32" s="16"/>
      <x:c r="E32" s="13"/>
      <x:c r="F32" s="16"/>
      <x:c r="G32" s="18"/>
      <x:c r="H32" s="13"/>
      <x:c r="I32" s="13"/>
      <x:c r="J32" s="20" t="str">
        <x:f>IF(ISBLANK(A32),"",IF(OR(ISBLANK(D32),ISBLANK(E32),NOT(ISNUMBER(E32)),E32&lt;=0),"n.a.",MAX(D32,F32)+E32))</x:f>
      </x:c>
      <x:c r="K32" s="14" t="str">
        <x:f>IF(ISBLANK(A32),"",IF(OR(ISBLANK(B32),ISBLANK(C32),ISBLANK(I32),NOT(ISNUMBER(J32))),"Incomplete",IF(H32="Rejected","Rejected",IF(J32&lt;$B$4,"Due",IF(H32="Pending","Pending",IF(OR(H32="Confirmed",H32="Updated"),"Current","Incomplete"))))))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21" t="str">
        <x:v>The as-of date is fixed in B4. Change it for each review; the sample is October 6, 2026.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A36" s="21" t="str">
        <x:v>Next review is the later recorded/reviewed date plus the stated interval. Updating an amount does not by itself close a review.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21" t="str">
        <x:v>Keep superseded evidence separately when a wallet changes; this is a maintenance record, not a history reconstruction engine.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</x:sheetData>
  <x:conditionalFormatting sqref="K13:K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H13:H32">
      <x:formula1>"Pending,Confirmed,Updated,Rejected"</x:formula1>
    </x:dataValidation>
  </x:dataValidations>
  <x:pageMargins left="0.7" right="0.7" top="0.75" bottom="0.75" header="0.3" footer="0.3"/>
</x:worksheet>
</file>