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port" sheetId="2" state="visible" r:id="rId2"/>
    <sheet name="Commentary" sheetId="3" state="visible" r:id="rId3"/>
    <sheet name="Check" sheetId="4" state="visible" r:id="rId4"/>
    <sheet name="Budget" sheetId="5" state="visible" r:id="rId5"/>
    <sheet name="Actua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2B4CFF"/>
      <sz val="14"/>
    </font>
    <font>
      <i val="1"/>
      <color rgb="005B6577"/>
    </font>
    <font>
      <b val="1"/>
      <color rgb="000B1220"/>
    </font>
    <font>
      <b val="1"/>
    </font>
  </fonts>
  <fills count="4">
    <fill>
      <patternFill/>
    </fill>
    <fill>
      <patternFill patternType="gray125"/>
    </fill>
    <fill>
      <patternFill patternType="solid">
        <fgColor rgb="00EAEEFF"/>
      </patternFill>
    </fill>
    <fill>
      <patternFill patternType="solid">
        <fgColor rgb="00FFFDF0"/>
      </patternFill>
    </fill>
  </fills>
  <borders count="2">
    <border>
      <left/>
      <right/>
      <top/>
      <bottom/>
      <diagonal/>
    </border>
    <border>
      <top style="thin">
        <color rgb="000B1220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0" borderId="0" pivotButton="0" quotePrefix="0" xfId="0"/>
    <xf numFmtId="165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Budget vs actual report template</t>
        </is>
      </c>
    </row>
    <row r="3">
      <c r="A3" s="2" t="inlineStr">
        <is>
          <t>1. Budget: one row per cost center and line, with the line's type (Revenue or Cost), whether it varies with sales (Variable = Yes), and the budget for each of the 12 months. Phase it by month; do not divide the year by 12 if sales are seasonal.</t>
        </is>
      </c>
    </row>
    <row r="4">
      <c r="A4" s="2" t="inlineStr">
        <is>
          <t>2. Actual: the same rows, pasted each month from the ledger through the same account mapping as the budget. Leave months that have not closed blank.</t>
        </is>
      </c>
    </row>
    <row r="5">
      <c r="A5" s="2" t="inlineStr">
        <is>
          <t>3. Report: type the month number in C2. Every line shows budget, actual, variance (actual - budget), variance % and F or U. Below it: the flexed budget, year to date, and cost lines by cost center.</t>
        </is>
      </c>
    </row>
    <row r="6">
      <c r="A6" s="2" t="inlineStr">
        <is>
          <t>4. Commentary: set the amount and % thresholds. Lines over both are flagged "Yes"; write the owner and the explanation for those.</t>
        </is>
      </c>
    </row>
    <row r="7">
      <c r="A7" s="2" t="inlineStr">
        <is>
          <t>5. Check: type the ledger's revenue and operating profit for the month. Every difference must be 0 before the report goes out.</t>
        </is>
      </c>
    </row>
    <row r="8">
      <c r="A8" s="2" t="inlineStr">
        <is>
          <t>Sign rule: for revenue and profit lines a positive variance is favorable (F); for cost lines a positive variance is unfavorable (U). UK reports say "adverse" for unfavorable.</t>
        </is>
      </c>
    </row>
    <row r="9">
      <c r="A9" s="2" t="inlineStr">
        <is>
          <t>The sample figures are an example company in USD thousands. Replace them with your own; the yellow cells are the ones you are meant to change.</t>
        </is>
      </c>
    </row>
    <row r="11">
      <c r="A11" s="3" t="inlineStr">
        <is>
          <t>Made by Covirage. Upload your own export at covirage.ai and every figure is computed and traced to its rows.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3" customWidth="1" min="3" max="3"/>
    <col width="12" customWidth="1" min="4" max="4"/>
    <col width="11" customWidth="1" min="5" max="5"/>
    <col width="11" customWidth="1" min="6" max="6"/>
    <col width="7" customWidth="1" min="7" max="7"/>
  </cols>
  <sheetData>
    <row r="1">
      <c r="A1" s="1" t="inlineStr">
        <is>
          <t>Budget vs actual report</t>
        </is>
      </c>
    </row>
    <row r="2">
      <c r="A2" t="inlineStr">
        <is>
          <t>Month number (1-12)</t>
        </is>
      </c>
      <c r="C2" s="4" t="n">
        <v>5</v>
      </c>
      <c r="D2" s="3" t="inlineStr">
        <is>
          <t>USD thousands. Variance = actual - budget.</t>
        </is>
      </c>
    </row>
    <row r="4">
      <c r="A4" s="5" t="inlineStr">
        <is>
          <t>Line</t>
        </is>
      </c>
      <c r="B4" s="5" t="inlineStr">
        <is>
          <t>Type</t>
        </is>
      </c>
      <c r="C4" s="5" t="inlineStr">
        <is>
          <t>Budget</t>
        </is>
      </c>
      <c r="D4" s="5" t="inlineStr">
        <is>
          <t>Actual</t>
        </is>
      </c>
      <c r="E4" s="5" t="inlineStr">
        <is>
          <t>Variance</t>
        </is>
      </c>
      <c r="F4" s="5" t="inlineStr">
        <is>
          <t>Variance %</t>
        </is>
      </c>
      <c r="G4" s="5" t="inlineStr">
        <is>
          <t>F/U</t>
        </is>
      </c>
    </row>
    <row r="5">
      <c r="A5" t="inlineStr">
        <is>
          <t>Revenue</t>
        </is>
      </c>
      <c r="B5">
        <f>INDEX(Budget!$C$5:$C$44,MATCH($A5,Budget!$B$5:$B$44,0))</f>
        <v/>
      </c>
      <c r="C5" s="6">
        <f>SUMIFS(Budget!$Q$5:$Q$44,Budget!$B$5:$B$44,$A5)</f>
        <v/>
      </c>
      <c r="D5" s="6">
        <f>SUMIFS(Actual!$Q$5:$Q$44,Actual!$B$5:$B$44,$A5)</f>
        <v/>
      </c>
      <c r="E5" s="6">
        <f>D5-C5</f>
        <v/>
      </c>
      <c r="F5" s="7">
        <f>IF(C5=0,"",E5/ABS(C5))</f>
        <v/>
      </c>
      <c r="G5">
        <f>IF(E5=0,"-",IF(B5="Cost",IF(E5&lt;0,"F","U"),IF(E5&gt;0,"F","U")))</f>
        <v/>
      </c>
    </row>
    <row r="6">
      <c r="A6" t="inlineStr">
        <is>
          <t>Cost of sales</t>
        </is>
      </c>
      <c r="B6">
        <f>INDEX(Budget!$C$5:$C$44,MATCH($A6,Budget!$B$5:$B$44,0))</f>
        <v/>
      </c>
      <c r="C6" s="6">
        <f>SUMIFS(Budget!$Q$5:$Q$44,Budget!$B$5:$B$44,$A6)</f>
        <v/>
      </c>
      <c r="D6" s="6">
        <f>SUMIFS(Actual!$Q$5:$Q$44,Actual!$B$5:$B$44,$A6)</f>
        <v/>
      </c>
      <c r="E6" s="6">
        <f>D6-C6</f>
        <v/>
      </c>
      <c r="F6" s="7">
        <f>IF(C6=0,"",E6/ABS(C6))</f>
        <v/>
      </c>
      <c r="G6">
        <f>IF(E6=0,"-",IF(B6="Cost",IF(E6&lt;0,"F","U"),IF(E6&gt;0,"F","U")))</f>
        <v/>
      </c>
    </row>
    <row r="7">
      <c r="A7" s="8" t="inlineStr">
        <is>
          <t>Gross profit</t>
        </is>
      </c>
      <c r="B7" s="8" t="inlineStr">
        <is>
          <t>Profit</t>
        </is>
      </c>
      <c r="C7" s="9">
        <f>C5-C6</f>
        <v/>
      </c>
      <c r="D7" s="9">
        <f>D5-D6</f>
        <v/>
      </c>
      <c r="E7" s="9">
        <f>D7-C7</f>
        <v/>
      </c>
      <c r="F7" s="10">
        <f>IF(C7=0,"",E7/ABS(C7))</f>
        <v/>
      </c>
      <c r="G7" s="8">
        <f>IF(E7=0,"-",IF(B7="Cost",IF(E7&lt;0,"F","U"),IF(E7&gt;0,"F","U")))</f>
        <v/>
      </c>
    </row>
    <row r="8">
      <c r="A8" t="inlineStr">
        <is>
          <t>Salaries</t>
        </is>
      </c>
      <c r="B8">
        <f>INDEX(Budget!$C$5:$C$44,MATCH($A8,Budget!$B$5:$B$44,0))</f>
        <v/>
      </c>
      <c r="C8" s="6">
        <f>SUMIFS(Budget!$Q$5:$Q$44,Budget!$B$5:$B$44,$A8)</f>
        <v/>
      </c>
      <c r="D8" s="6">
        <f>SUMIFS(Actual!$Q$5:$Q$44,Actual!$B$5:$B$44,$A8)</f>
        <v/>
      </c>
      <c r="E8" s="6">
        <f>D8-C8</f>
        <v/>
      </c>
      <c r="F8" s="7">
        <f>IF(C8=0,"",E8/ABS(C8))</f>
        <v/>
      </c>
      <c r="G8">
        <f>IF(E8=0,"-",IF(B8="Cost",IF(E8&lt;0,"F","U"),IF(E8&gt;0,"F","U")))</f>
        <v/>
      </c>
    </row>
    <row r="9">
      <c r="A9" t="inlineStr">
        <is>
          <t>Marketing</t>
        </is>
      </c>
      <c r="B9">
        <f>INDEX(Budget!$C$5:$C$44,MATCH($A9,Budget!$B$5:$B$44,0))</f>
        <v/>
      </c>
      <c r="C9" s="6">
        <f>SUMIFS(Budget!$Q$5:$Q$44,Budget!$B$5:$B$44,$A9)</f>
        <v/>
      </c>
      <c r="D9" s="6">
        <f>SUMIFS(Actual!$Q$5:$Q$44,Actual!$B$5:$B$44,$A9)</f>
        <v/>
      </c>
      <c r="E9" s="6">
        <f>D9-C9</f>
        <v/>
      </c>
      <c r="F9" s="7">
        <f>IF(C9=0,"",E9/ABS(C9))</f>
        <v/>
      </c>
      <c r="G9">
        <f>IF(E9=0,"-",IF(B9="Cost",IF(E9&lt;0,"F","U"),IF(E9&gt;0,"F","U")))</f>
        <v/>
      </c>
    </row>
    <row r="10">
      <c r="A10" t="inlineStr">
        <is>
          <t>Rent and facilities</t>
        </is>
      </c>
      <c r="B10">
        <f>INDEX(Budget!$C$5:$C$44,MATCH($A10,Budget!$B$5:$B$44,0))</f>
        <v/>
      </c>
      <c r="C10" s="6">
        <f>SUMIFS(Budget!$Q$5:$Q$44,Budget!$B$5:$B$44,$A10)</f>
        <v/>
      </c>
      <c r="D10" s="6">
        <f>SUMIFS(Actual!$Q$5:$Q$44,Actual!$B$5:$B$44,$A10)</f>
        <v/>
      </c>
      <c r="E10" s="6">
        <f>D10-C10</f>
        <v/>
      </c>
      <c r="F10" s="7">
        <f>IF(C10=0,"",E10/ABS(C10))</f>
        <v/>
      </c>
      <c r="G10">
        <f>IF(E10=0,"-",IF(B10="Cost",IF(E10&lt;0,"F","U"),IF(E10&gt;0,"F","U")))</f>
        <v/>
      </c>
    </row>
    <row r="11">
      <c r="A11" t="inlineStr">
        <is>
          <t>IT and software</t>
        </is>
      </c>
      <c r="B11">
        <f>INDEX(Budget!$C$5:$C$44,MATCH($A11,Budget!$B$5:$B$44,0))</f>
        <v/>
      </c>
      <c r="C11" s="6">
        <f>SUMIFS(Budget!$Q$5:$Q$44,Budget!$B$5:$B$44,$A11)</f>
        <v/>
      </c>
      <c r="D11" s="6">
        <f>SUMIFS(Actual!$Q$5:$Q$44,Actual!$B$5:$B$44,$A11)</f>
        <v/>
      </c>
      <c r="E11" s="6">
        <f>D11-C11</f>
        <v/>
      </c>
      <c r="F11" s="7">
        <f>IF(C11=0,"",E11/ABS(C11))</f>
        <v/>
      </c>
      <c r="G11">
        <f>IF(E11=0,"-",IF(B11="Cost",IF(E11&lt;0,"F","U"),IF(E11&gt;0,"F","U")))</f>
        <v/>
      </c>
    </row>
    <row r="12">
      <c r="A12" t="inlineStr">
        <is>
          <t>Travel</t>
        </is>
      </c>
      <c r="B12">
        <f>INDEX(Budget!$C$5:$C$44,MATCH($A12,Budget!$B$5:$B$44,0))</f>
        <v/>
      </c>
      <c r="C12" s="6">
        <f>SUMIFS(Budget!$Q$5:$Q$44,Budget!$B$5:$B$44,$A12)</f>
        <v/>
      </c>
      <c r="D12" s="6">
        <f>SUMIFS(Actual!$Q$5:$Q$44,Actual!$B$5:$B$44,$A12)</f>
        <v/>
      </c>
      <c r="E12" s="6">
        <f>D12-C12</f>
        <v/>
      </c>
      <c r="F12" s="7">
        <f>IF(C12=0,"",E12/ABS(C12))</f>
        <v/>
      </c>
      <c r="G12">
        <f>IF(E12=0,"-",IF(B12="Cost",IF(E12&lt;0,"F","U"),IF(E12&gt;0,"F","U")))</f>
        <v/>
      </c>
    </row>
    <row r="13">
      <c r="A13" s="8" t="inlineStr">
        <is>
          <t>Total operating expenses</t>
        </is>
      </c>
      <c r="B13" s="8" t="inlineStr">
        <is>
          <t>Cost</t>
        </is>
      </c>
      <c r="C13" s="9">
        <f>SUM(C8:C12)</f>
        <v/>
      </c>
      <c r="D13" s="9">
        <f>SUM(D8:D12)</f>
        <v/>
      </c>
      <c r="E13" s="9">
        <f>D13-C13</f>
        <v/>
      </c>
      <c r="F13" s="10">
        <f>IF(C13=0,"",E13/ABS(C13))</f>
        <v/>
      </c>
      <c r="G13" s="8">
        <f>IF(E13=0,"-",IF(B13="Cost",IF(E13&lt;0,"F","U"),IF(E13&gt;0,"F","U")))</f>
        <v/>
      </c>
    </row>
    <row r="14">
      <c r="A14" s="8" t="inlineStr">
        <is>
          <t>Operating profit</t>
        </is>
      </c>
      <c r="B14" s="8" t="inlineStr">
        <is>
          <t>Profit</t>
        </is>
      </c>
      <c r="C14" s="9">
        <f>C7-C13</f>
        <v/>
      </c>
      <c r="D14" s="9">
        <f>D7-D13</f>
        <v/>
      </c>
      <c r="E14" s="9">
        <f>D14-C14</f>
        <v/>
      </c>
      <c r="F14" s="10">
        <f>IF(C14=0,"",E14/ABS(C14))</f>
        <v/>
      </c>
      <c r="G14" s="8">
        <f>IF(E14=0,"-",IF(B14="Cost",IF(E14&lt;0,"F","U"),IF(E14&gt;0,"F","U")))</f>
        <v/>
      </c>
    </row>
    <row r="16">
      <c r="A16" s="3" t="inlineStr">
        <is>
          <t>F = favorable, U = unfavorable. On cost lines a negative variance is favorable.</t>
        </is>
      </c>
    </row>
    <row r="17">
      <c r="A17" s="11" t="inlineStr">
        <is>
          <t>Flexed budget: revenue at actual, variable costs at the budget rate on actual revenue</t>
        </is>
      </c>
    </row>
    <row r="18">
      <c r="A18" s="5" t="inlineStr">
        <is>
          <t>Line</t>
        </is>
      </c>
      <c r="B18" s="5" t="inlineStr">
        <is>
          <t>Type</t>
        </is>
      </c>
      <c r="C18" s="5" t="inlineStr">
        <is>
          <t>Flexed budget</t>
        </is>
      </c>
      <c r="D18" s="5" t="inlineStr">
        <is>
          <t>Actual</t>
        </is>
      </c>
      <c r="E18" s="5" t="inlineStr">
        <is>
          <t>Variance</t>
        </is>
      </c>
      <c r="F18" s="5" t="inlineStr">
        <is>
          <t>Variance %</t>
        </is>
      </c>
      <c r="G18" s="5" t="inlineStr">
        <is>
          <t>F/U</t>
        </is>
      </c>
    </row>
    <row r="19">
      <c r="A19" t="inlineStr">
        <is>
          <t>Revenue</t>
        </is>
      </c>
      <c r="B19">
        <f>INDEX(Budget!$C$5:$C$44,MATCH($A19,Budget!$B$5:$B$44,0))</f>
        <v/>
      </c>
      <c r="C19" s="6">
        <f>IF(B19="Revenue",D19,IF(COUNTIFS(Budget!$B$5:$B$44,$A19,Budget!$D$5:$D$44,"Yes")&gt;0,SUMIFS(Budget!$Q$5:$Q$44,Budget!$B$5:$B$44,$A19)*IFERROR(D19/SUMIFS(Budget!$Q$5:$Q$44,Budget!$B$5:$B$44,$A19),1),SUMIFS(Budget!$Q$5:$Q$44,Budget!$B$5:$B$44,$A19)))</f>
        <v/>
      </c>
      <c r="D19" s="6">
        <f>SUMIFS(Actual!$Q$5:$Q$44,Actual!$B$5:$B$44,$A19)</f>
        <v/>
      </c>
      <c r="E19" s="6">
        <f>D19-C19</f>
        <v/>
      </c>
      <c r="F19" s="7">
        <f>IF(C19=0,"",E19/ABS(C19))</f>
        <v/>
      </c>
      <c r="G19">
        <f>IF(E19=0,"-",IF(B19="Cost",IF(E19&lt;0,"F","U"),IF(E19&gt;0,"F","U")))</f>
        <v/>
      </c>
    </row>
    <row r="20">
      <c r="A20" t="inlineStr">
        <is>
          <t>Cost of sales</t>
        </is>
      </c>
      <c r="B20">
        <f>INDEX(Budget!$C$5:$C$44,MATCH($A20,Budget!$B$5:$B$44,0))</f>
        <v/>
      </c>
      <c r="C20" s="6">
        <f>IF(B20="Revenue",D20,IF(COUNTIFS(Budget!$B$5:$B$44,$A20,Budget!$D$5:$D$44,"Yes")&gt;0,SUMIFS(Budget!$Q$5:$Q$44,Budget!$B$5:$B$44,$A20)*IFERROR(D19/SUMIFS(Budget!$Q$5:$Q$44,Budget!$B$5:$B$44,$A19),1),SUMIFS(Budget!$Q$5:$Q$44,Budget!$B$5:$B$44,$A20)))</f>
        <v/>
      </c>
      <c r="D20" s="6">
        <f>SUMIFS(Actual!$Q$5:$Q$44,Actual!$B$5:$B$44,$A20)</f>
        <v/>
      </c>
      <c r="E20" s="6">
        <f>D20-C20</f>
        <v/>
      </c>
      <c r="F20" s="7">
        <f>IF(C20=0,"",E20/ABS(C20))</f>
        <v/>
      </c>
      <c r="G20">
        <f>IF(E20=0,"-",IF(B20="Cost",IF(E20&lt;0,"F","U"),IF(E20&gt;0,"F","U")))</f>
        <v/>
      </c>
    </row>
    <row r="21">
      <c r="A21" s="8" t="inlineStr">
        <is>
          <t>Gross profit</t>
        </is>
      </c>
      <c r="B21" s="8" t="inlineStr">
        <is>
          <t>Profit</t>
        </is>
      </c>
      <c r="C21" s="9">
        <f>C19-C20</f>
        <v/>
      </c>
      <c r="D21" s="9">
        <f>D19-D20</f>
        <v/>
      </c>
      <c r="E21" s="9">
        <f>D21-C21</f>
        <v/>
      </c>
      <c r="F21" s="10">
        <f>IF(C21=0,"",E21/ABS(C21))</f>
        <v/>
      </c>
      <c r="G21" s="8">
        <f>IF(E21=0,"-",IF(B21="Cost",IF(E21&lt;0,"F","U"),IF(E21&gt;0,"F","U")))</f>
        <v/>
      </c>
    </row>
    <row r="22">
      <c r="A22" t="inlineStr">
        <is>
          <t>Salaries</t>
        </is>
      </c>
      <c r="B22">
        <f>INDEX(Budget!$C$5:$C$44,MATCH($A22,Budget!$B$5:$B$44,0))</f>
        <v/>
      </c>
      <c r="C22" s="6">
        <f>IF(B22="Revenue",D22,IF(COUNTIFS(Budget!$B$5:$B$44,$A22,Budget!$D$5:$D$44,"Yes")&gt;0,SUMIFS(Budget!$Q$5:$Q$44,Budget!$B$5:$B$44,$A22)*IFERROR(D19/SUMIFS(Budget!$Q$5:$Q$44,Budget!$B$5:$B$44,$A19),1),SUMIFS(Budget!$Q$5:$Q$44,Budget!$B$5:$B$44,$A22)))</f>
        <v/>
      </c>
      <c r="D22" s="6">
        <f>SUMIFS(Actual!$Q$5:$Q$44,Actual!$B$5:$B$44,$A22)</f>
        <v/>
      </c>
      <c r="E22" s="6">
        <f>D22-C22</f>
        <v/>
      </c>
      <c r="F22" s="7">
        <f>IF(C22=0,"",E22/ABS(C22))</f>
        <v/>
      </c>
      <c r="G22">
        <f>IF(E22=0,"-",IF(B22="Cost",IF(E22&lt;0,"F","U"),IF(E22&gt;0,"F","U")))</f>
        <v/>
      </c>
    </row>
    <row r="23">
      <c r="A23" t="inlineStr">
        <is>
          <t>Marketing</t>
        </is>
      </c>
      <c r="B23">
        <f>INDEX(Budget!$C$5:$C$44,MATCH($A23,Budget!$B$5:$B$44,0))</f>
        <v/>
      </c>
      <c r="C23" s="6">
        <f>IF(B23="Revenue",D23,IF(COUNTIFS(Budget!$B$5:$B$44,$A23,Budget!$D$5:$D$44,"Yes")&gt;0,SUMIFS(Budget!$Q$5:$Q$44,Budget!$B$5:$B$44,$A23)*IFERROR(D19/SUMIFS(Budget!$Q$5:$Q$44,Budget!$B$5:$B$44,$A19),1),SUMIFS(Budget!$Q$5:$Q$44,Budget!$B$5:$B$44,$A23)))</f>
        <v/>
      </c>
      <c r="D23" s="6">
        <f>SUMIFS(Actual!$Q$5:$Q$44,Actual!$B$5:$B$44,$A23)</f>
        <v/>
      </c>
      <c r="E23" s="6">
        <f>D23-C23</f>
        <v/>
      </c>
      <c r="F23" s="7">
        <f>IF(C23=0,"",E23/ABS(C23))</f>
        <v/>
      </c>
      <c r="G23">
        <f>IF(E23=0,"-",IF(B23="Cost",IF(E23&lt;0,"F","U"),IF(E23&gt;0,"F","U")))</f>
        <v/>
      </c>
    </row>
    <row r="24">
      <c r="A24" t="inlineStr">
        <is>
          <t>Rent and facilities</t>
        </is>
      </c>
      <c r="B24">
        <f>INDEX(Budget!$C$5:$C$44,MATCH($A24,Budget!$B$5:$B$44,0))</f>
        <v/>
      </c>
      <c r="C24" s="6">
        <f>IF(B24="Revenue",D24,IF(COUNTIFS(Budget!$B$5:$B$44,$A24,Budget!$D$5:$D$44,"Yes")&gt;0,SUMIFS(Budget!$Q$5:$Q$44,Budget!$B$5:$B$44,$A24)*IFERROR(D19/SUMIFS(Budget!$Q$5:$Q$44,Budget!$B$5:$B$44,$A19),1),SUMIFS(Budget!$Q$5:$Q$44,Budget!$B$5:$B$44,$A24)))</f>
        <v/>
      </c>
      <c r="D24" s="6">
        <f>SUMIFS(Actual!$Q$5:$Q$44,Actual!$B$5:$B$44,$A24)</f>
        <v/>
      </c>
      <c r="E24" s="6">
        <f>D24-C24</f>
        <v/>
      </c>
      <c r="F24" s="7">
        <f>IF(C24=0,"",E24/ABS(C24))</f>
        <v/>
      </c>
      <c r="G24">
        <f>IF(E24=0,"-",IF(B24="Cost",IF(E24&lt;0,"F","U"),IF(E24&gt;0,"F","U")))</f>
        <v/>
      </c>
    </row>
    <row r="25">
      <c r="A25" t="inlineStr">
        <is>
          <t>IT and software</t>
        </is>
      </c>
      <c r="B25">
        <f>INDEX(Budget!$C$5:$C$44,MATCH($A25,Budget!$B$5:$B$44,0))</f>
        <v/>
      </c>
      <c r="C25" s="6">
        <f>IF(B25="Revenue",D25,IF(COUNTIFS(Budget!$B$5:$B$44,$A25,Budget!$D$5:$D$44,"Yes")&gt;0,SUMIFS(Budget!$Q$5:$Q$44,Budget!$B$5:$B$44,$A25)*IFERROR(D19/SUMIFS(Budget!$Q$5:$Q$44,Budget!$B$5:$B$44,$A19),1),SUMIFS(Budget!$Q$5:$Q$44,Budget!$B$5:$B$44,$A25)))</f>
        <v/>
      </c>
      <c r="D25" s="6">
        <f>SUMIFS(Actual!$Q$5:$Q$44,Actual!$B$5:$B$44,$A25)</f>
        <v/>
      </c>
      <c r="E25" s="6">
        <f>D25-C25</f>
        <v/>
      </c>
      <c r="F25" s="7">
        <f>IF(C25=0,"",E25/ABS(C25))</f>
        <v/>
      </c>
      <c r="G25">
        <f>IF(E25=0,"-",IF(B25="Cost",IF(E25&lt;0,"F","U"),IF(E25&gt;0,"F","U")))</f>
        <v/>
      </c>
    </row>
    <row r="26">
      <c r="A26" t="inlineStr">
        <is>
          <t>Travel</t>
        </is>
      </c>
      <c r="B26">
        <f>INDEX(Budget!$C$5:$C$44,MATCH($A26,Budget!$B$5:$B$44,0))</f>
        <v/>
      </c>
      <c r="C26" s="6">
        <f>IF(B26="Revenue",D26,IF(COUNTIFS(Budget!$B$5:$B$44,$A26,Budget!$D$5:$D$44,"Yes")&gt;0,SUMIFS(Budget!$Q$5:$Q$44,Budget!$B$5:$B$44,$A26)*IFERROR(D19/SUMIFS(Budget!$Q$5:$Q$44,Budget!$B$5:$B$44,$A19),1),SUMIFS(Budget!$Q$5:$Q$44,Budget!$B$5:$B$44,$A26)))</f>
        <v/>
      </c>
      <c r="D26" s="6">
        <f>SUMIFS(Actual!$Q$5:$Q$44,Actual!$B$5:$B$44,$A26)</f>
        <v/>
      </c>
      <c r="E26" s="6">
        <f>D26-C26</f>
        <v/>
      </c>
      <c r="F26" s="7">
        <f>IF(C26=0,"",E26/ABS(C26))</f>
        <v/>
      </c>
      <c r="G26">
        <f>IF(E26=0,"-",IF(B26="Cost",IF(E26&lt;0,"F","U"),IF(E26&gt;0,"F","U")))</f>
        <v/>
      </c>
    </row>
    <row r="27">
      <c r="A27" s="8" t="inlineStr">
        <is>
          <t>Total operating expenses</t>
        </is>
      </c>
      <c r="B27" s="8" t="inlineStr">
        <is>
          <t>Cost</t>
        </is>
      </c>
      <c r="C27" s="9">
        <f>SUM(C22:C26)</f>
        <v/>
      </c>
      <c r="D27" s="9">
        <f>SUM(D22:D26)</f>
        <v/>
      </c>
      <c r="E27" s="9">
        <f>D27-C27</f>
        <v/>
      </c>
      <c r="F27" s="10">
        <f>IF(C27=0,"",E27/ABS(C27))</f>
        <v/>
      </c>
      <c r="G27" s="8">
        <f>IF(E27=0,"-",IF(B27="Cost",IF(E27&lt;0,"F","U"),IF(E27&gt;0,"F","U")))</f>
        <v/>
      </c>
    </row>
    <row r="28">
      <c r="A28" s="8" t="inlineStr">
        <is>
          <t>Operating profit</t>
        </is>
      </c>
      <c r="B28" s="8" t="inlineStr">
        <is>
          <t>Profit</t>
        </is>
      </c>
      <c r="C28" s="9">
        <f>C21-C27</f>
        <v/>
      </c>
      <c r="D28" s="9">
        <f>D21-D27</f>
        <v/>
      </c>
      <c r="E28" s="9">
        <f>D28-C28</f>
        <v/>
      </c>
      <c r="F28" s="10">
        <f>IF(C28=0,"",E28/ABS(C28))</f>
        <v/>
      </c>
      <c r="G28" s="8">
        <f>IF(E28=0,"-",IF(B28="Cost",IF(E28&lt;0,"F","U"),IF(E28&gt;0,"F","U")))</f>
        <v/>
      </c>
    </row>
    <row r="29">
      <c r="A29" t="inlineStr">
        <is>
          <t>Gross margin %</t>
        </is>
      </c>
      <c r="C29" s="7">
        <f>IFERROR(C7/C5,"")</f>
        <v/>
      </c>
      <c r="D29" s="7">
        <f>IFERROR(D7/D5,"")</f>
        <v/>
      </c>
      <c r="E29" s="7">
        <f>IFERROR(D29-C29,"")</f>
        <v/>
      </c>
    </row>
    <row r="30">
      <c r="A30" s="3" t="inlineStr">
        <is>
          <t>Gross margin % uses the original budget (column C) and the actual; the variance is in percentage points.</t>
        </is>
      </c>
    </row>
    <row r="32">
      <c r="A32" s="11" t="inlineStr">
        <is>
          <t>Year to date</t>
        </is>
      </c>
    </row>
    <row r="33">
      <c r="A33" s="5" t="inlineStr">
        <is>
          <t>Line</t>
        </is>
      </c>
      <c r="B33" s="5" t="inlineStr">
        <is>
          <t>Type</t>
        </is>
      </c>
      <c r="C33" s="5" t="inlineStr">
        <is>
          <t>Budget YTD</t>
        </is>
      </c>
      <c r="D33" s="5" t="inlineStr">
        <is>
          <t>Actual YTD</t>
        </is>
      </c>
      <c r="E33" s="5" t="inlineStr">
        <is>
          <t>Variance</t>
        </is>
      </c>
      <c r="F33" s="5" t="inlineStr">
        <is>
          <t>Variance %</t>
        </is>
      </c>
      <c r="G33" s="5" t="inlineStr">
        <is>
          <t>F/U</t>
        </is>
      </c>
    </row>
    <row r="34">
      <c r="A34" t="inlineStr">
        <is>
          <t>Revenue</t>
        </is>
      </c>
      <c r="B34">
        <f>INDEX(Budget!$C$5:$C$44,MATCH($A34,Budget!$B$5:$B$44,0))</f>
        <v/>
      </c>
      <c r="C34" s="6">
        <f>SUMIFS(Budget!$R$5:$R$44,Budget!$B$5:$B$44,$A34)</f>
        <v/>
      </c>
      <c r="D34" s="6">
        <f>SUMIFS(Actual!$R$5:$R$44,Actual!$B$5:$B$44,$A34)</f>
        <v/>
      </c>
      <c r="E34" s="6">
        <f>D34-C34</f>
        <v/>
      </c>
      <c r="F34" s="7">
        <f>IF(C34=0,"",E34/ABS(C34))</f>
        <v/>
      </c>
      <c r="G34">
        <f>IF(E34=0,"-",IF(B34="Cost",IF(E34&lt;0,"F","U"),IF(E34&gt;0,"F","U")))</f>
        <v/>
      </c>
    </row>
    <row r="35">
      <c r="A35" t="inlineStr">
        <is>
          <t>Cost of sales</t>
        </is>
      </c>
      <c r="B35">
        <f>INDEX(Budget!$C$5:$C$44,MATCH($A35,Budget!$B$5:$B$44,0))</f>
        <v/>
      </c>
      <c r="C35" s="6">
        <f>SUMIFS(Budget!$R$5:$R$44,Budget!$B$5:$B$44,$A35)</f>
        <v/>
      </c>
      <c r="D35" s="6">
        <f>SUMIFS(Actual!$R$5:$R$44,Actual!$B$5:$B$44,$A35)</f>
        <v/>
      </c>
      <c r="E35" s="6">
        <f>D35-C35</f>
        <v/>
      </c>
      <c r="F35" s="7">
        <f>IF(C35=0,"",E35/ABS(C35))</f>
        <v/>
      </c>
      <c r="G35">
        <f>IF(E35=0,"-",IF(B35="Cost",IF(E35&lt;0,"F","U"),IF(E35&gt;0,"F","U")))</f>
        <v/>
      </c>
    </row>
    <row r="36">
      <c r="A36" s="8" t="inlineStr">
        <is>
          <t>Gross profit</t>
        </is>
      </c>
      <c r="B36" s="8" t="inlineStr">
        <is>
          <t>Profit</t>
        </is>
      </c>
      <c r="C36" s="9">
        <f>C34-C35</f>
        <v/>
      </c>
      <c r="D36" s="9">
        <f>D34-D35</f>
        <v/>
      </c>
      <c r="E36" s="9">
        <f>D36-C36</f>
        <v/>
      </c>
      <c r="F36" s="10">
        <f>IF(C36=0,"",E36/ABS(C36))</f>
        <v/>
      </c>
      <c r="G36" s="8">
        <f>IF(E36=0,"-",IF(B36="Cost",IF(E36&lt;0,"F","U"),IF(E36&gt;0,"F","U")))</f>
        <v/>
      </c>
    </row>
    <row r="37">
      <c r="A37" t="inlineStr">
        <is>
          <t>Salaries</t>
        </is>
      </c>
      <c r="B37">
        <f>INDEX(Budget!$C$5:$C$44,MATCH($A37,Budget!$B$5:$B$44,0))</f>
        <v/>
      </c>
      <c r="C37" s="6">
        <f>SUMIFS(Budget!$R$5:$R$44,Budget!$B$5:$B$44,$A37)</f>
        <v/>
      </c>
      <c r="D37" s="6">
        <f>SUMIFS(Actual!$R$5:$R$44,Actual!$B$5:$B$44,$A37)</f>
        <v/>
      </c>
      <c r="E37" s="6">
        <f>D37-C37</f>
        <v/>
      </c>
      <c r="F37" s="7">
        <f>IF(C37=0,"",E37/ABS(C37))</f>
        <v/>
      </c>
      <c r="G37">
        <f>IF(E37=0,"-",IF(B37="Cost",IF(E37&lt;0,"F","U"),IF(E37&gt;0,"F","U")))</f>
        <v/>
      </c>
    </row>
    <row r="38">
      <c r="A38" t="inlineStr">
        <is>
          <t>Marketing</t>
        </is>
      </c>
      <c r="B38">
        <f>INDEX(Budget!$C$5:$C$44,MATCH($A38,Budget!$B$5:$B$44,0))</f>
        <v/>
      </c>
      <c r="C38" s="6">
        <f>SUMIFS(Budget!$R$5:$R$44,Budget!$B$5:$B$44,$A38)</f>
        <v/>
      </c>
      <c r="D38" s="6">
        <f>SUMIFS(Actual!$R$5:$R$44,Actual!$B$5:$B$44,$A38)</f>
        <v/>
      </c>
      <c r="E38" s="6">
        <f>D38-C38</f>
        <v/>
      </c>
      <c r="F38" s="7">
        <f>IF(C38=0,"",E38/ABS(C38))</f>
        <v/>
      </c>
      <c r="G38">
        <f>IF(E38=0,"-",IF(B38="Cost",IF(E38&lt;0,"F","U"),IF(E38&gt;0,"F","U")))</f>
        <v/>
      </c>
    </row>
    <row r="39">
      <c r="A39" t="inlineStr">
        <is>
          <t>Rent and facilities</t>
        </is>
      </c>
      <c r="B39">
        <f>INDEX(Budget!$C$5:$C$44,MATCH($A39,Budget!$B$5:$B$44,0))</f>
        <v/>
      </c>
      <c r="C39" s="6">
        <f>SUMIFS(Budget!$R$5:$R$44,Budget!$B$5:$B$44,$A39)</f>
        <v/>
      </c>
      <c r="D39" s="6">
        <f>SUMIFS(Actual!$R$5:$R$44,Actual!$B$5:$B$44,$A39)</f>
        <v/>
      </c>
      <c r="E39" s="6">
        <f>D39-C39</f>
        <v/>
      </c>
      <c r="F39" s="7">
        <f>IF(C39=0,"",E39/ABS(C39))</f>
        <v/>
      </c>
      <c r="G39">
        <f>IF(E39=0,"-",IF(B39="Cost",IF(E39&lt;0,"F","U"),IF(E39&gt;0,"F","U")))</f>
        <v/>
      </c>
    </row>
    <row r="40">
      <c r="A40" t="inlineStr">
        <is>
          <t>IT and software</t>
        </is>
      </c>
      <c r="B40">
        <f>INDEX(Budget!$C$5:$C$44,MATCH($A40,Budget!$B$5:$B$44,0))</f>
        <v/>
      </c>
      <c r="C40" s="6">
        <f>SUMIFS(Budget!$R$5:$R$44,Budget!$B$5:$B$44,$A40)</f>
        <v/>
      </c>
      <c r="D40" s="6">
        <f>SUMIFS(Actual!$R$5:$R$44,Actual!$B$5:$B$44,$A40)</f>
        <v/>
      </c>
      <c r="E40" s="6">
        <f>D40-C40</f>
        <v/>
      </c>
      <c r="F40" s="7">
        <f>IF(C40=0,"",E40/ABS(C40))</f>
        <v/>
      </c>
      <c r="G40">
        <f>IF(E40=0,"-",IF(B40="Cost",IF(E40&lt;0,"F","U"),IF(E40&gt;0,"F","U")))</f>
        <v/>
      </c>
    </row>
    <row r="41">
      <c r="A41" t="inlineStr">
        <is>
          <t>Travel</t>
        </is>
      </c>
      <c r="B41">
        <f>INDEX(Budget!$C$5:$C$44,MATCH($A41,Budget!$B$5:$B$44,0))</f>
        <v/>
      </c>
      <c r="C41" s="6">
        <f>SUMIFS(Budget!$R$5:$R$44,Budget!$B$5:$B$44,$A41)</f>
        <v/>
      </c>
      <c r="D41" s="6">
        <f>SUMIFS(Actual!$R$5:$R$44,Actual!$B$5:$B$44,$A41)</f>
        <v/>
      </c>
      <c r="E41" s="6">
        <f>D41-C41</f>
        <v/>
      </c>
      <c r="F41" s="7">
        <f>IF(C41=0,"",E41/ABS(C41))</f>
        <v/>
      </c>
      <c r="G41">
        <f>IF(E41=0,"-",IF(B41="Cost",IF(E41&lt;0,"F","U"),IF(E41&gt;0,"F","U")))</f>
        <v/>
      </c>
    </row>
    <row r="42">
      <c r="A42" s="8" t="inlineStr">
        <is>
          <t>Total operating expenses</t>
        </is>
      </c>
      <c r="B42" s="8" t="inlineStr">
        <is>
          <t>Cost</t>
        </is>
      </c>
      <c r="C42" s="9">
        <f>SUM(C37:C41)</f>
        <v/>
      </c>
      <c r="D42" s="9">
        <f>SUM(D37:D41)</f>
        <v/>
      </c>
      <c r="E42" s="9">
        <f>D42-C42</f>
        <v/>
      </c>
      <c r="F42" s="10">
        <f>IF(C42=0,"",E42/ABS(C42))</f>
        <v/>
      </c>
      <c r="G42" s="8">
        <f>IF(E42=0,"-",IF(B42="Cost",IF(E42&lt;0,"F","U"),IF(E42&gt;0,"F","U")))</f>
        <v/>
      </c>
    </row>
    <row r="43">
      <c r="A43" s="8" t="inlineStr">
        <is>
          <t>Operating profit</t>
        </is>
      </c>
      <c r="B43" s="8" t="inlineStr">
        <is>
          <t>Profit</t>
        </is>
      </c>
      <c r="C43" s="9">
        <f>C36-C42</f>
        <v/>
      </c>
      <c r="D43" s="9">
        <f>D36-D42</f>
        <v/>
      </c>
      <c r="E43" s="9">
        <f>D43-C43</f>
        <v/>
      </c>
      <c r="F43" s="10">
        <f>IF(C43=0,"",E43/ABS(C43))</f>
        <v/>
      </c>
      <c r="G43" s="8">
        <f>IF(E43=0,"-",IF(B43="Cost",IF(E43&lt;0,"F","U"),IF(E43&gt;0,"F","U")))</f>
        <v/>
      </c>
    </row>
    <row r="46">
      <c r="A46" s="11" t="inlineStr">
        <is>
          <t>Cost lines by cost center, selected month</t>
        </is>
      </c>
    </row>
    <row r="47">
      <c r="A47" s="5" t="inlineStr">
        <is>
          <t>Cost center</t>
        </is>
      </c>
      <c r="B47" s="5" t="inlineStr">
        <is>
          <t>Type</t>
        </is>
      </c>
      <c r="C47" s="5" t="inlineStr">
        <is>
          <t>Budget</t>
        </is>
      </c>
      <c r="D47" s="5" t="inlineStr">
        <is>
          <t>Actual</t>
        </is>
      </c>
      <c r="E47" s="5" t="inlineStr">
        <is>
          <t>Variance</t>
        </is>
      </c>
      <c r="F47" s="5" t="inlineStr">
        <is>
          <t>Variance %</t>
        </is>
      </c>
      <c r="G47" s="5" t="inlineStr">
        <is>
          <t>F/U</t>
        </is>
      </c>
    </row>
    <row r="48">
      <c r="A48" s="4" t="inlineStr">
        <is>
          <t>Sales</t>
        </is>
      </c>
      <c r="B48" t="inlineStr">
        <is>
          <t>Cost</t>
        </is>
      </c>
      <c r="C48" s="6">
        <f>SUMIFS(Budget!$Q$5:$Q$44,Budget!$A$5:$A$44,$A48,Budget!$C$5:$C$44,"Cost")</f>
        <v/>
      </c>
      <c r="D48" s="6">
        <f>SUMIFS(Actual!$Q$5:$Q$44,Actual!$A$5:$A$44,$A48,Actual!$C$5:$C$44,"Cost")</f>
        <v/>
      </c>
      <c r="E48" s="6">
        <f>D48-C48</f>
        <v/>
      </c>
      <c r="F48" s="7">
        <f>IF(C48=0,"",E48/ABS(C48))</f>
        <v/>
      </c>
      <c r="G48">
        <f>IF(E48=0,"-",IF(E48&lt;0,"F","U"))</f>
        <v/>
      </c>
    </row>
    <row r="49">
      <c r="A49" s="4" t="inlineStr">
        <is>
          <t>Operations</t>
        </is>
      </c>
      <c r="B49" t="inlineStr">
        <is>
          <t>Cost</t>
        </is>
      </c>
      <c r="C49" s="6">
        <f>SUMIFS(Budget!$Q$5:$Q$44,Budget!$A$5:$A$44,$A49,Budget!$C$5:$C$44,"Cost")</f>
        <v/>
      </c>
      <c r="D49" s="6">
        <f>SUMIFS(Actual!$Q$5:$Q$44,Actual!$A$5:$A$44,$A49,Actual!$C$5:$C$44,"Cost")</f>
        <v/>
      </c>
      <c r="E49" s="6">
        <f>D49-C49</f>
        <v/>
      </c>
      <c r="F49" s="7">
        <f>IF(C49=0,"",E49/ABS(C49))</f>
        <v/>
      </c>
      <c r="G49">
        <f>IF(E49=0,"-",IF(E49&lt;0,"F","U"))</f>
        <v/>
      </c>
    </row>
    <row r="50">
      <c r="A50" s="4" t="inlineStr">
        <is>
          <t>Marketing</t>
        </is>
      </c>
      <c r="B50" t="inlineStr">
        <is>
          <t>Cost</t>
        </is>
      </c>
      <c r="C50" s="6">
        <f>SUMIFS(Budget!$Q$5:$Q$44,Budget!$A$5:$A$44,$A50,Budget!$C$5:$C$44,"Cost")</f>
        <v/>
      </c>
      <c r="D50" s="6">
        <f>SUMIFS(Actual!$Q$5:$Q$44,Actual!$A$5:$A$44,$A50,Actual!$C$5:$C$44,"Cost")</f>
        <v/>
      </c>
      <c r="E50" s="6">
        <f>D50-C50</f>
        <v/>
      </c>
      <c r="F50" s="7">
        <f>IF(C50=0,"",E50/ABS(C50))</f>
        <v/>
      </c>
      <c r="G50">
        <f>IF(E50=0,"-",IF(E50&lt;0,"F","U"))</f>
        <v/>
      </c>
    </row>
    <row r="51">
      <c r="A51" s="4" t="inlineStr">
        <is>
          <t>G&amp;A</t>
        </is>
      </c>
      <c r="B51" t="inlineStr">
        <is>
          <t>Cost</t>
        </is>
      </c>
      <c r="C51" s="6">
        <f>SUMIFS(Budget!$Q$5:$Q$44,Budget!$A$5:$A$44,$A51,Budget!$C$5:$C$44,"Cost")</f>
        <v/>
      </c>
      <c r="D51" s="6">
        <f>SUMIFS(Actual!$Q$5:$Q$44,Actual!$A$5:$A$44,$A51,Actual!$C$5:$C$44,"Cost")</f>
        <v/>
      </c>
      <c r="E51" s="6">
        <f>D51-C51</f>
        <v/>
      </c>
      <c r="F51" s="7">
        <f>IF(C51=0,"",E51/ABS(C51))</f>
        <v/>
      </c>
      <c r="G51">
        <f>IF(E51=0,"-",IF(E51&lt;0,"F","U"))</f>
        <v/>
      </c>
    </row>
    <row r="52">
      <c r="A52" s="4" t="inlineStr">
        <is>
          <t>IT</t>
        </is>
      </c>
      <c r="B52" t="inlineStr">
        <is>
          <t>Cost</t>
        </is>
      </c>
      <c r="C52" s="6">
        <f>SUMIFS(Budget!$Q$5:$Q$44,Budget!$A$5:$A$44,$A52,Budget!$C$5:$C$44,"Cost")</f>
        <v/>
      </c>
      <c r="D52" s="6">
        <f>SUMIFS(Actual!$Q$5:$Q$44,Actual!$A$5:$A$44,$A52,Actual!$C$5:$C$44,"Cost")</f>
        <v/>
      </c>
      <c r="E52" s="6">
        <f>D52-C52</f>
        <v/>
      </c>
      <c r="F52" s="7">
        <f>IF(C52=0,"",E52/ABS(C52))</f>
        <v/>
      </c>
      <c r="G52">
        <f>IF(E52=0,"-",IF(E52&lt;0,"F","U"))</f>
        <v/>
      </c>
    </row>
    <row r="53">
      <c r="A53" s="4" t="n"/>
      <c r="B53" t="inlineStr">
        <is>
          <t>Cost</t>
        </is>
      </c>
      <c r="C53" s="6">
        <f>SUMIFS(Budget!$Q$5:$Q$44,Budget!$A$5:$A$44,$A53,Budget!$C$5:$C$44,"Cost")</f>
        <v/>
      </c>
      <c r="D53" s="6">
        <f>SUMIFS(Actual!$Q$5:$Q$44,Actual!$A$5:$A$44,$A53,Actual!$C$5:$C$44,"Cost")</f>
        <v/>
      </c>
      <c r="E53" s="6">
        <f>D53-C53</f>
        <v/>
      </c>
      <c r="F53" s="7">
        <f>IF(C53=0,"",E53/ABS(C53))</f>
        <v/>
      </c>
      <c r="G53">
        <f>IF(E53=0,"-",IF(E53&lt;0,"F","U"))</f>
        <v/>
      </c>
    </row>
    <row r="54">
      <c r="A54" s="4" t="n"/>
      <c r="B54" t="inlineStr">
        <is>
          <t>Cost</t>
        </is>
      </c>
      <c r="C54" s="6">
        <f>SUMIFS(Budget!$Q$5:$Q$44,Budget!$A$5:$A$44,$A54,Budget!$C$5:$C$44,"Cost")</f>
        <v/>
      </c>
      <c r="D54" s="6">
        <f>SUMIFS(Actual!$Q$5:$Q$44,Actual!$A$5:$A$44,$A54,Actual!$C$5:$C$44,"Cost")</f>
        <v/>
      </c>
      <c r="E54" s="6">
        <f>D54-C54</f>
        <v/>
      </c>
      <c r="F54" s="7">
        <f>IF(C54=0,"",E54/ABS(C54))</f>
        <v/>
      </c>
      <c r="G54">
        <f>IF(E54=0,"-",IF(E54&lt;0,"F","U"))</f>
        <v/>
      </c>
    </row>
    <row r="55">
      <c r="A55" s="4" t="n"/>
      <c r="B55" t="inlineStr">
        <is>
          <t>Cost</t>
        </is>
      </c>
      <c r="C55" s="6">
        <f>SUMIFS(Budget!$Q$5:$Q$44,Budget!$A$5:$A$44,$A55,Budget!$C$5:$C$44,"Cost")</f>
        <v/>
      </c>
      <c r="D55" s="6">
        <f>SUMIFS(Actual!$Q$5:$Q$44,Actual!$A$5:$A$44,$A55,Actual!$C$5:$C$44,"Cost")</f>
        <v/>
      </c>
      <c r="E55" s="6">
        <f>D55-C55</f>
        <v/>
      </c>
      <c r="F55" s="7">
        <f>IF(C55=0,"",E55/ABS(C55))</f>
        <v/>
      </c>
      <c r="G55">
        <f>IF(E55=0,"-",IF(E55&lt;0,"F","U"))</f>
        <v/>
      </c>
    </row>
    <row r="56">
      <c r="A56" s="8" t="inlineStr">
        <is>
          <t>Total costs</t>
        </is>
      </c>
      <c r="B56" s="8" t="n"/>
      <c r="C56" s="9">
        <f>SUM(C48:C55)</f>
        <v/>
      </c>
      <c r="D56" s="9">
        <f>SUM(D48:D55)</f>
        <v/>
      </c>
      <c r="E56" s="9">
        <f>SUM(E48:E55)</f>
        <v/>
      </c>
      <c r="F56" s="8" t="n"/>
      <c r="G56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1" customWidth="1" min="3" max="3"/>
    <col width="11" customWidth="1" min="4" max="4"/>
    <col width="15" customWidth="1" min="5" max="5"/>
    <col width="90" customWidth="1" min="6" max="6"/>
  </cols>
  <sheetData>
    <row r="1">
      <c r="A1" s="1" t="inlineStr">
        <is>
          <t>Commentary</t>
        </is>
      </c>
    </row>
    <row r="2">
      <c r="A2" s="3" t="inlineStr">
        <is>
          <t>Explain only the lines over both thresholds. Say why, whether it reverses, and what happens next.</t>
        </is>
      </c>
    </row>
    <row r="3">
      <c r="A3" t="inlineStr">
        <is>
          <t>Amount threshold (USD thousands)</t>
        </is>
      </c>
      <c r="B3" s="4" t="n">
        <v>10</v>
      </c>
    </row>
    <row r="4">
      <c r="A4" t="inlineStr">
        <is>
          <t>Percentage threshold</t>
        </is>
      </c>
      <c r="B4" s="12" t="n">
        <v>0.05</v>
      </c>
    </row>
    <row r="6">
      <c r="A6" s="5" t="inlineStr">
        <is>
          <t>Line</t>
        </is>
      </c>
      <c r="B6" s="5" t="inlineStr">
        <is>
          <t>Variance</t>
        </is>
      </c>
      <c r="C6" s="5" t="inlineStr">
        <is>
          <t>Variance %</t>
        </is>
      </c>
      <c r="D6" s="5" t="inlineStr">
        <is>
          <t>Threshold breached</t>
        </is>
      </c>
      <c r="E6" s="5" t="inlineStr">
        <is>
          <t>Owner</t>
        </is>
      </c>
      <c r="F6" s="5" t="inlineStr">
        <is>
          <t>Explanation</t>
        </is>
      </c>
    </row>
    <row r="7">
      <c r="A7">
        <f>Report!A5</f>
        <v/>
      </c>
      <c r="B7" s="6">
        <f>Report!E5</f>
        <v/>
      </c>
      <c r="C7" s="7">
        <f>Report!F5</f>
        <v/>
      </c>
      <c r="D7">
        <f>IF(C7="","No",IF(ABS(B7)&gt;=$B$3,IF(ABS(C7)&gt;=$B$4,"Yes","No"),"No"))</f>
        <v/>
      </c>
      <c r="E7" s="4" t="n"/>
      <c r="F7" s="4" t="n"/>
    </row>
    <row r="8">
      <c r="A8">
        <f>Report!A6</f>
        <v/>
      </c>
      <c r="B8" s="6">
        <f>Report!E6</f>
        <v/>
      </c>
      <c r="C8" s="7">
        <f>Report!F6</f>
        <v/>
      </c>
      <c r="D8">
        <f>IF(C8="","No",IF(ABS(B8)&gt;=$B$3,IF(ABS(C8)&gt;=$B$4,"Yes","No"),"No"))</f>
        <v/>
      </c>
      <c r="E8" s="4" t="n"/>
      <c r="F8" s="4" t="n"/>
    </row>
    <row r="9">
      <c r="A9">
        <f>Report!A7</f>
        <v/>
      </c>
      <c r="B9" s="6">
        <f>Report!E7</f>
        <v/>
      </c>
      <c r="C9" s="7">
        <f>Report!F7</f>
        <v/>
      </c>
      <c r="D9">
        <f>IF(C9="","No",IF(ABS(B9)&gt;=$B$3,IF(ABS(C9)&gt;=$B$4,"Yes","No"),"No"))</f>
        <v/>
      </c>
      <c r="E9" s="4" t="inlineStr">
        <is>
          <t>Finance</t>
        </is>
      </c>
      <c r="F9" s="4" t="inlineStr">
        <is>
          <t>Revenue 165 under budget; at the budget rate cost of sales should have been 3,021, not 3,080. Margin 38.8% against 40.0%.</t>
        </is>
      </c>
    </row>
    <row r="10">
      <c r="A10">
        <f>Report!A8</f>
        <v/>
      </c>
      <c r="B10" s="6">
        <f>Report!E8</f>
        <v/>
      </c>
      <c r="C10" s="7">
        <f>Report!F8</f>
        <v/>
      </c>
      <c r="D10">
        <f>IF(C10="","No",IF(ABS(B10)&gt;=$B$3,IF(ABS(C10)&gt;=$B$4,"Yes","No"),"No"))</f>
        <v/>
      </c>
      <c r="E10" s="4" t="n"/>
      <c r="F10" s="4" t="n"/>
    </row>
    <row r="11">
      <c r="A11">
        <f>Report!A9</f>
        <v/>
      </c>
      <c r="B11" s="6">
        <f>Report!E9</f>
        <v/>
      </c>
      <c r="C11" s="7">
        <f>Report!F9</f>
        <v/>
      </c>
      <c r="D11">
        <f>IF(C11="","No",IF(ABS(B11)&gt;=$B$3,IF(ABS(C11)&gt;=$B$4,"Yes","No"),"No"))</f>
        <v/>
      </c>
      <c r="E11" s="4" t="inlineStr">
        <is>
          <t>Marketing lead</t>
        </is>
      </c>
      <c r="F11" s="4" t="inlineStr">
        <is>
          <t>Trade show moved from May to September. Timing: the spend moves, it is not saved.</t>
        </is>
      </c>
    </row>
    <row r="12">
      <c r="A12">
        <f>Report!A10</f>
        <v/>
      </c>
      <c r="B12" s="6">
        <f>Report!E10</f>
        <v/>
      </c>
      <c r="C12" s="7">
        <f>Report!F10</f>
        <v/>
      </c>
      <c r="D12">
        <f>IF(C12="","No",IF(ABS(B12)&gt;=$B$3,IF(ABS(C12)&gt;=$B$4,"Yes","No"),"No"))</f>
        <v/>
      </c>
      <c r="E12" s="4" t="n"/>
      <c r="F12" s="4" t="n"/>
    </row>
    <row r="13">
      <c r="A13">
        <f>Report!A11</f>
        <v/>
      </c>
      <c r="B13" s="6">
        <f>Report!E11</f>
        <v/>
      </c>
      <c r="C13" s="7">
        <f>Report!F11</f>
        <v/>
      </c>
      <c r="D13">
        <f>IF(C13="","No",IF(ABS(B13)&gt;=$B$3,IF(ABS(C13)&gt;=$B$4,"Yes","No"),"No"))</f>
        <v/>
      </c>
      <c r="E13" s="4" t="inlineStr">
        <is>
          <t>IT lead</t>
        </is>
      </c>
      <c r="F13" s="4" t="inlineStr">
        <is>
          <t>Annual security software renewal invoiced in May, budgeted for June. Timing: reverses next month.</t>
        </is>
      </c>
    </row>
    <row r="14">
      <c r="A14">
        <f>Report!A12</f>
        <v/>
      </c>
      <c r="B14" s="6">
        <f>Report!E12</f>
        <v/>
      </c>
      <c r="C14" s="7">
        <f>Report!F12</f>
        <v/>
      </c>
      <c r="D14">
        <f>IF(C14="","No",IF(ABS(B14)&gt;=$B$3,IF(ABS(C14)&gt;=$B$4,"Yes","No"),"No"))</f>
        <v/>
      </c>
      <c r="E14" s="4" t="inlineStr">
        <is>
          <t>Sales lead</t>
        </is>
      </c>
      <c r="F14" s="4" t="inlineStr">
        <is>
          <t>Two customer visits deferred to June. Timing.</t>
        </is>
      </c>
    </row>
    <row r="15">
      <c r="A15">
        <f>Report!A13</f>
        <v/>
      </c>
      <c r="B15" s="6">
        <f>Report!E13</f>
        <v/>
      </c>
      <c r="C15" s="7">
        <f>Report!F13</f>
        <v/>
      </c>
      <c r="D15">
        <f>IF(C15="","No",IF(ABS(B15)&gt;=$B$3,IF(ABS(C15)&gt;=$B$4,"Yes","No"),"No"))</f>
        <v/>
      </c>
      <c r="E15" s="4" t="n"/>
      <c r="F15" s="4" t="n"/>
    </row>
    <row r="16">
      <c r="A16">
        <f>Report!A14</f>
        <v/>
      </c>
      <c r="B16" s="6">
        <f>Report!E14</f>
        <v/>
      </c>
      <c r="C16" s="7">
        <f>Report!F14</f>
        <v/>
      </c>
      <c r="D16">
        <f>IF(C16="","No",IF(ABS(B16)&gt;=$B$3,IF(ABS(C16)&gt;=$B$4,"Yes","No"),"No"))</f>
        <v/>
      </c>
      <c r="E16" s="4" t="inlineStr">
        <is>
          <t>Finance</t>
        </is>
      </c>
      <c r="F16" s="4" t="inlineStr">
        <is>
          <t>Gross profit 125 under and operating expenses 16 over budget.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2" customWidth="1" min="3" max="3"/>
    <col width="22" customWidth="1" min="4" max="4"/>
  </cols>
  <sheetData>
    <row r="1">
      <c r="A1" s="1" t="inlineStr">
        <is>
          <t>Checks</t>
        </is>
      </c>
    </row>
    <row r="2">
      <c r="A2" s="3" t="inlineStr">
        <is>
          <t>Every difference must be 0 before the report goes out.</t>
        </is>
      </c>
    </row>
    <row r="4">
      <c r="A4" s="5" t="inlineStr">
        <is>
          <t>Check</t>
        </is>
      </c>
      <c r="B4" s="5" t="inlineStr">
        <is>
          <t>Ledger or source</t>
        </is>
      </c>
      <c r="C4" s="5" t="inlineStr">
        <is>
          <t>Report</t>
        </is>
      </c>
      <c r="D4" s="5" t="inlineStr">
        <is>
          <t>Difference (must be 0)</t>
        </is>
      </c>
    </row>
    <row r="5">
      <c r="A5" t="inlineStr">
        <is>
          <t>Revenue for the month: ledger trial balance (type it) vs Report</t>
        </is>
      </c>
      <c r="B5" s="13" t="n">
        <v>5035</v>
      </c>
      <c r="C5" s="6">
        <f>Report!D5</f>
        <v/>
      </c>
      <c r="D5" s="6">
        <f>ROUND(B5-C5,2)</f>
        <v/>
      </c>
    </row>
    <row r="6">
      <c r="A6" t="inlineStr">
        <is>
          <t>Operating profit for the month: ledger trial balance (type it) vs Report</t>
        </is>
      </c>
      <c r="B6" s="13" t="n">
        <v>389</v>
      </c>
      <c r="C6" s="6">
        <f>Report!D14</f>
        <v/>
      </c>
      <c r="D6" s="6">
        <f>ROUND(B6-C6,2)</f>
        <v/>
      </c>
    </row>
    <row r="7">
      <c r="A7" t="inlineStr">
        <is>
          <t>Actual sheet total (revenue - costs) vs Report operating profit</t>
        </is>
      </c>
      <c r="B7" s="6">
        <f>Actual!Q45</f>
        <v/>
      </c>
      <c r="C7" s="6">
        <f>Report!D14</f>
        <v/>
      </c>
      <c r="D7" s="6">
        <f>ROUND(B7-C7,2)</f>
        <v/>
      </c>
    </row>
    <row r="8">
      <c r="A8" t="inlineStr">
        <is>
          <t>Budget sheet total (revenue - costs) vs Report operating profit</t>
        </is>
      </c>
      <c r="B8" s="6">
        <f>Budget!Q45</f>
        <v/>
      </c>
      <c r="C8" s="6">
        <f>Report!C14</f>
        <v/>
      </c>
      <c r="D8" s="6">
        <f>ROUND(B8-C8,2)</f>
        <v/>
      </c>
    </row>
    <row r="9">
      <c r="A9" t="inlineStr">
        <is>
          <t>Gross profit variance minus opex variance vs operating profit variance</t>
        </is>
      </c>
      <c r="B9" s="6">
        <f>Report!E7-Report!E13</f>
        <v/>
      </c>
      <c r="C9" s="6">
        <f>Report!E14</f>
        <v/>
      </c>
      <c r="D9" s="6">
        <f>ROUND(B9-C9,2)</f>
        <v/>
      </c>
    </row>
    <row r="10">
      <c r="A10" t="inlineStr">
        <is>
          <t>Cost lines by cost center vs Report costs (actual)</t>
        </is>
      </c>
      <c r="B10" s="6">
        <f>Report!D56</f>
        <v/>
      </c>
      <c r="C10" s="6">
        <f>Report!D6+Report!D13</f>
        <v/>
      </c>
      <c r="D10" s="6">
        <f>ROUND(B10-C10,2)</f>
        <v/>
      </c>
    </row>
    <row r="11">
      <c r="A11" t="inlineStr">
        <is>
          <t>Budget rows whose line is not on the Report</t>
        </is>
      </c>
      <c r="B11" s="6">
        <f>Budget!S45</f>
        <v/>
      </c>
      <c r="C11" s="6" t="n">
        <v>0</v>
      </c>
      <c r="D11" s="6">
        <f>ROUND(B11-C11,2)</f>
        <v/>
      </c>
    </row>
    <row r="12">
      <c r="A12" t="inlineStr">
        <is>
          <t>Actual rows whose line is not on the Report</t>
        </is>
      </c>
      <c r="B12" s="6">
        <f>Actual!S45</f>
        <v/>
      </c>
      <c r="C12" s="6" t="n">
        <v>0</v>
      </c>
      <c r="D12" s="6">
        <f>ROUND(B12-C12,2)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1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1" customWidth="1" min="17" max="17"/>
    <col width="11" customWidth="1" min="18" max="18"/>
    <col width="12" customWidth="1" min="19" max="19"/>
  </cols>
  <sheetData>
    <row r="1">
      <c r="A1" s="1" t="inlineStr">
        <is>
          <t>Budget</t>
        </is>
      </c>
    </row>
    <row r="2">
      <c r="A2" s="3" t="inlineStr">
        <is>
          <t>USD thousands. The budget by cost center and line, phased by month.</t>
        </is>
      </c>
    </row>
    <row r="3">
      <c r="D3" t="inlineStr">
        <is>
          <t>Month no.</t>
        </is>
      </c>
      <c r="E3" t="n">
        <v>1</v>
      </c>
      <c r="F3" t="n">
        <v>2</v>
      </c>
      <c r="G3" t="n">
        <v>3</v>
      </c>
      <c r="H3" t="n">
        <v>4</v>
      </c>
      <c r="I3" t="n">
        <v>5</v>
      </c>
      <c r="J3" t="n">
        <v>6</v>
      </c>
      <c r="K3" t="n">
        <v>7</v>
      </c>
      <c r="L3" t="n">
        <v>8</v>
      </c>
      <c r="M3" t="n">
        <v>9</v>
      </c>
      <c r="N3" t="n">
        <v>10</v>
      </c>
      <c r="O3" t="n">
        <v>11</v>
      </c>
      <c r="P3" t="n">
        <v>12</v>
      </c>
    </row>
    <row r="4">
      <c r="A4" s="5" t="inlineStr">
        <is>
          <t>Cost center</t>
        </is>
      </c>
      <c r="B4" s="5" t="inlineStr">
        <is>
          <t>Line</t>
        </is>
      </c>
      <c r="C4" s="5" t="inlineStr">
        <is>
          <t>Type (Revenue or Cost)</t>
        </is>
      </c>
      <c r="D4" s="5" t="inlineStr">
        <is>
          <t>Variable (Yes or No)</t>
        </is>
      </c>
      <c r="E4" s="5" t="inlineStr">
        <is>
          <t>Jan</t>
        </is>
      </c>
      <c r="F4" s="5" t="inlineStr">
        <is>
          <t>Feb</t>
        </is>
      </c>
      <c r="G4" s="5" t="inlineStr">
        <is>
          <t>Mar</t>
        </is>
      </c>
      <c r="H4" s="5" t="inlineStr">
        <is>
          <t>Apr</t>
        </is>
      </c>
      <c r="I4" s="5" t="inlineStr">
        <is>
          <t>May</t>
        </is>
      </c>
      <c r="J4" s="5" t="inlineStr">
        <is>
          <t>Jun</t>
        </is>
      </c>
      <c r="K4" s="5" t="inlineStr">
        <is>
          <t>Jul</t>
        </is>
      </c>
      <c r="L4" s="5" t="inlineStr">
        <is>
          <t>Aug</t>
        </is>
      </c>
      <c r="M4" s="5" t="inlineStr">
        <is>
          <t>Sep</t>
        </is>
      </c>
      <c r="N4" s="5" t="inlineStr">
        <is>
          <t>Oct</t>
        </is>
      </c>
      <c r="O4" s="5" t="inlineStr">
        <is>
          <t>Nov</t>
        </is>
      </c>
      <c r="P4" s="5" t="inlineStr">
        <is>
          <t>Dec</t>
        </is>
      </c>
      <c r="Q4" s="5" t="inlineStr">
        <is>
          <t>Selected month</t>
        </is>
      </c>
      <c r="R4" s="5" t="inlineStr">
        <is>
          <t>Year to date</t>
        </is>
      </c>
      <c r="S4" s="5" t="inlineStr">
        <is>
          <t>Not on Report (must be 0)</t>
        </is>
      </c>
    </row>
    <row r="5">
      <c r="A5" s="4" t="inlineStr">
        <is>
          <t>Sales</t>
        </is>
      </c>
      <c r="B5" s="4" t="inlineStr">
        <is>
          <t>Revenue</t>
        </is>
      </c>
      <c r="C5" s="4" t="inlineStr">
        <is>
          <t>Revenue</t>
        </is>
      </c>
      <c r="D5" s="4" t="inlineStr">
        <is>
          <t>No</t>
        </is>
      </c>
      <c r="E5" s="13" t="n">
        <v>4580</v>
      </c>
      <c r="F5" s="13" t="n">
        <v>4680</v>
      </c>
      <c r="G5" s="13" t="n">
        <v>4940</v>
      </c>
      <c r="H5" s="13" t="n">
        <v>5100</v>
      </c>
      <c r="I5" s="13" t="n">
        <v>5200</v>
      </c>
      <c r="J5" s="13" t="n">
        <v>5300</v>
      </c>
      <c r="K5" s="13" t="n">
        <v>5200</v>
      </c>
      <c r="L5" s="13" t="n">
        <v>5040</v>
      </c>
      <c r="M5" s="13" t="n">
        <v>5360</v>
      </c>
      <c r="N5" s="13" t="n">
        <v>5460</v>
      </c>
      <c r="O5" s="13" t="n">
        <v>5620</v>
      </c>
      <c r="P5" s="13" t="n">
        <v>5820</v>
      </c>
      <c r="Q5" s="6">
        <f>INDEX(E5:P5,Report!$C$2)</f>
        <v/>
      </c>
      <c r="R5" s="6">
        <f>SUMIFS(E5:P5,$E$3:$P$3,"&lt;="&amp;Report!$C$2)</f>
        <v/>
      </c>
      <c r="S5">
        <f>IF(B5="",0,IF(COUNTIFS(Report!$A$5:$A$14,B5)&gt;0,0,1))</f>
        <v/>
      </c>
    </row>
    <row r="6">
      <c r="A6" s="4" t="inlineStr">
        <is>
          <t>Operations</t>
        </is>
      </c>
      <c r="B6" s="4" t="inlineStr">
        <is>
          <t>Cost of sales</t>
        </is>
      </c>
      <c r="C6" s="4" t="inlineStr">
        <is>
          <t>Cost</t>
        </is>
      </c>
      <c r="D6" s="4" t="inlineStr">
        <is>
          <t>Yes</t>
        </is>
      </c>
      <c r="E6" s="13" t="n">
        <v>2748</v>
      </c>
      <c r="F6" s="13" t="n">
        <v>2808</v>
      </c>
      <c r="G6" s="13" t="n">
        <v>2964</v>
      </c>
      <c r="H6" s="13" t="n">
        <v>3060</v>
      </c>
      <c r="I6" s="13" t="n">
        <v>3120</v>
      </c>
      <c r="J6" s="13" t="n">
        <v>3180</v>
      </c>
      <c r="K6" s="13" t="n">
        <v>3120</v>
      </c>
      <c r="L6" s="13" t="n">
        <v>3024</v>
      </c>
      <c r="M6" s="13" t="n">
        <v>3216</v>
      </c>
      <c r="N6" s="13" t="n">
        <v>3276</v>
      </c>
      <c r="O6" s="13" t="n">
        <v>3372</v>
      </c>
      <c r="P6" s="13" t="n">
        <v>3492</v>
      </c>
      <c r="Q6" s="6">
        <f>INDEX(E6:P6,Report!$C$2)</f>
        <v/>
      </c>
      <c r="R6" s="6">
        <f>SUMIFS(E6:P6,$E$3:$P$3,"&lt;="&amp;Report!$C$2)</f>
        <v/>
      </c>
      <c r="S6">
        <f>IF(B6="",0,IF(COUNTIFS(Report!$A$5:$A$14,B6)&gt;0,0,1))</f>
        <v/>
      </c>
    </row>
    <row r="7">
      <c r="A7" s="4" t="inlineStr">
        <is>
          <t>Sales</t>
        </is>
      </c>
      <c r="B7" s="4" t="inlineStr">
        <is>
          <t>Salaries</t>
        </is>
      </c>
      <c r="C7" s="4" t="inlineStr">
        <is>
          <t>Cost</t>
        </is>
      </c>
      <c r="D7" s="4" t="inlineStr">
        <is>
          <t>No</t>
        </is>
      </c>
      <c r="E7" s="13" t="n">
        <v>420</v>
      </c>
      <c r="F7" s="13" t="n">
        <v>420</v>
      </c>
      <c r="G7" s="13" t="n">
        <v>420</v>
      </c>
      <c r="H7" s="13" t="n">
        <v>420</v>
      </c>
      <c r="I7" s="13" t="n">
        <v>420</v>
      </c>
      <c r="J7" s="13" t="n">
        <v>420</v>
      </c>
      <c r="K7" s="13" t="n">
        <v>420</v>
      </c>
      <c r="L7" s="13" t="n">
        <v>420</v>
      </c>
      <c r="M7" s="13" t="n">
        <v>420</v>
      </c>
      <c r="N7" s="13" t="n">
        <v>420</v>
      </c>
      <c r="O7" s="13" t="n">
        <v>420</v>
      </c>
      <c r="P7" s="13" t="n">
        <v>420</v>
      </c>
      <c r="Q7" s="6">
        <f>INDEX(E7:P7,Report!$C$2)</f>
        <v/>
      </c>
      <c r="R7" s="6">
        <f>SUMIFS(E7:P7,$E$3:$P$3,"&lt;="&amp;Report!$C$2)</f>
        <v/>
      </c>
      <c r="S7">
        <f>IF(B7="",0,IF(COUNTIFS(Report!$A$5:$A$14,B7)&gt;0,0,1))</f>
        <v/>
      </c>
    </row>
    <row r="8">
      <c r="A8" s="4" t="inlineStr">
        <is>
          <t>Operations</t>
        </is>
      </c>
      <c r="B8" s="4" t="inlineStr">
        <is>
          <t>Salaries</t>
        </is>
      </c>
      <c r="C8" s="4" t="inlineStr">
        <is>
          <t>Cost</t>
        </is>
      </c>
      <c r="D8" s="4" t="inlineStr">
        <is>
          <t>No</t>
        </is>
      </c>
      <c r="E8" s="13" t="n">
        <v>330</v>
      </c>
      <c r="F8" s="13" t="n">
        <v>330</v>
      </c>
      <c r="G8" s="13" t="n">
        <v>330</v>
      </c>
      <c r="H8" s="13" t="n">
        <v>330</v>
      </c>
      <c r="I8" s="13" t="n">
        <v>330</v>
      </c>
      <c r="J8" s="13" t="n">
        <v>330</v>
      </c>
      <c r="K8" s="13" t="n">
        <v>330</v>
      </c>
      <c r="L8" s="13" t="n">
        <v>330</v>
      </c>
      <c r="M8" s="13" t="n">
        <v>330</v>
      </c>
      <c r="N8" s="13" t="n">
        <v>330</v>
      </c>
      <c r="O8" s="13" t="n">
        <v>330</v>
      </c>
      <c r="P8" s="13" t="n">
        <v>330</v>
      </c>
      <c r="Q8" s="6">
        <f>INDEX(E8:P8,Report!$C$2)</f>
        <v/>
      </c>
      <c r="R8" s="6">
        <f>SUMIFS(E8:P8,$E$3:$P$3,"&lt;="&amp;Report!$C$2)</f>
        <v/>
      </c>
      <c r="S8">
        <f>IF(B8="",0,IF(COUNTIFS(Report!$A$5:$A$14,B8)&gt;0,0,1))</f>
        <v/>
      </c>
    </row>
    <row r="9">
      <c r="A9" s="4" t="inlineStr">
        <is>
          <t>G&amp;A</t>
        </is>
      </c>
      <c r="B9" s="4" t="inlineStr">
        <is>
          <t>Salaries</t>
        </is>
      </c>
      <c r="C9" s="4" t="inlineStr">
        <is>
          <t>Cost</t>
        </is>
      </c>
      <c r="D9" s="4" t="inlineStr">
        <is>
          <t>No</t>
        </is>
      </c>
      <c r="E9" s="13" t="n">
        <v>230</v>
      </c>
      <c r="F9" s="13" t="n">
        <v>230</v>
      </c>
      <c r="G9" s="13" t="n">
        <v>230</v>
      </c>
      <c r="H9" s="13" t="n">
        <v>230</v>
      </c>
      <c r="I9" s="13" t="n">
        <v>230</v>
      </c>
      <c r="J9" s="13" t="n">
        <v>230</v>
      </c>
      <c r="K9" s="13" t="n">
        <v>230</v>
      </c>
      <c r="L9" s="13" t="n">
        <v>230</v>
      </c>
      <c r="M9" s="13" t="n">
        <v>230</v>
      </c>
      <c r="N9" s="13" t="n">
        <v>230</v>
      </c>
      <c r="O9" s="13" t="n">
        <v>230</v>
      </c>
      <c r="P9" s="13" t="n">
        <v>230</v>
      </c>
      <c r="Q9" s="6">
        <f>INDEX(E9:P9,Report!$C$2)</f>
        <v/>
      </c>
      <c r="R9" s="6">
        <f>SUMIFS(E9:P9,$E$3:$P$3,"&lt;="&amp;Report!$C$2)</f>
        <v/>
      </c>
      <c r="S9">
        <f>IF(B9="",0,IF(COUNTIFS(Report!$A$5:$A$14,B9)&gt;0,0,1))</f>
        <v/>
      </c>
    </row>
    <row r="10">
      <c r="A10" s="4" t="inlineStr">
        <is>
          <t>Marketing</t>
        </is>
      </c>
      <c r="B10" s="4" t="inlineStr">
        <is>
          <t>Marketing</t>
        </is>
      </c>
      <c r="C10" s="4" t="inlineStr">
        <is>
          <t>Cost</t>
        </is>
      </c>
      <c r="D10" s="4" t="inlineStr">
        <is>
          <t>No</t>
        </is>
      </c>
      <c r="E10" s="13" t="n">
        <v>220</v>
      </c>
      <c r="F10" s="13" t="n">
        <v>220</v>
      </c>
      <c r="G10" s="13" t="n">
        <v>240</v>
      </c>
      <c r="H10" s="13" t="n">
        <v>240</v>
      </c>
      <c r="I10" s="13" t="n">
        <v>240</v>
      </c>
      <c r="J10" s="13" t="n">
        <v>260</v>
      </c>
      <c r="K10" s="13" t="n">
        <v>200</v>
      </c>
      <c r="L10" s="13" t="n">
        <v>180</v>
      </c>
      <c r="M10" s="13" t="n">
        <v>260</v>
      </c>
      <c r="N10" s="13" t="n">
        <v>280</v>
      </c>
      <c r="O10" s="13" t="n">
        <v>300</v>
      </c>
      <c r="P10" s="13" t="n">
        <v>260</v>
      </c>
      <c r="Q10" s="6">
        <f>INDEX(E10:P10,Report!$C$2)</f>
        <v/>
      </c>
      <c r="R10" s="6">
        <f>SUMIFS(E10:P10,$E$3:$P$3,"&lt;="&amp;Report!$C$2)</f>
        <v/>
      </c>
      <c r="S10">
        <f>IF(B10="",0,IF(COUNTIFS(Report!$A$5:$A$14,B10)&gt;0,0,1))</f>
        <v/>
      </c>
    </row>
    <row r="11">
      <c r="A11" s="4" t="inlineStr">
        <is>
          <t>G&amp;A</t>
        </is>
      </c>
      <c r="B11" s="4" t="inlineStr">
        <is>
          <t>Rent and facilities</t>
        </is>
      </c>
      <c r="C11" s="4" t="inlineStr">
        <is>
          <t>Cost</t>
        </is>
      </c>
      <c r="D11" s="4" t="inlineStr">
        <is>
          <t>No</t>
        </is>
      </c>
      <c r="E11" s="13" t="n">
        <v>160</v>
      </c>
      <c r="F11" s="13" t="n">
        <v>160</v>
      </c>
      <c r="G11" s="13" t="n">
        <v>160</v>
      </c>
      <c r="H11" s="13" t="n">
        <v>160</v>
      </c>
      <c r="I11" s="13" t="n">
        <v>160</v>
      </c>
      <c r="J11" s="13" t="n">
        <v>160</v>
      </c>
      <c r="K11" s="13" t="n">
        <v>160</v>
      </c>
      <c r="L11" s="13" t="n">
        <v>160</v>
      </c>
      <c r="M11" s="13" t="n">
        <v>160</v>
      </c>
      <c r="N11" s="13" t="n">
        <v>160</v>
      </c>
      <c r="O11" s="13" t="n">
        <v>160</v>
      </c>
      <c r="P11" s="13" t="n">
        <v>160</v>
      </c>
      <c r="Q11" s="6">
        <f>INDEX(E11:P11,Report!$C$2)</f>
        <v/>
      </c>
      <c r="R11" s="6">
        <f>SUMIFS(E11:P11,$E$3:$P$3,"&lt;="&amp;Report!$C$2)</f>
        <v/>
      </c>
      <c r="S11">
        <f>IF(B11="",0,IF(COUNTIFS(Report!$A$5:$A$14,B11)&gt;0,0,1))</f>
        <v/>
      </c>
    </row>
    <row r="12">
      <c r="A12" s="4" t="inlineStr">
        <is>
          <t>IT</t>
        </is>
      </c>
      <c r="B12" s="4" t="inlineStr">
        <is>
          <t>IT and software</t>
        </is>
      </c>
      <c r="C12" s="4" t="inlineStr">
        <is>
          <t>Cost</t>
        </is>
      </c>
      <c r="D12" s="4" t="inlineStr">
        <is>
          <t>No</t>
        </is>
      </c>
      <c r="E12" s="13" t="n">
        <v>110</v>
      </c>
      <c r="F12" s="13" t="n">
        <v>110</v>
      </c>
      <c r="G12" s="13" t="n">
        <v>110</v>
      </c>
      <c r="H12" s="13" t="n">
        <v>110</v>
      </c>
      <c r="I12" s="13" t="n">
        <v>110</v>
      </c>
      <c r="J12" s="13" t="n">
        <v>110</v>
      </c>
      <c r="K12" s="13" t="n">
        <v>110</v>
      </c>
      <c r="L12" s="13" t="n">
        <v>110</v>
      </c>
      <c r="M12" s="13" t="n">
        <v>110</v>
      </c>
      <c r="N12" s="13" t="n">
        <v>110</v>
      </c>
      <c r="O12" s="13" t="n">
        <v>110</v>
      </c>
      <c r="P12" s="13" t="n">
        <v>110</v>
      </c>
      <c r="Q12" s="6">
        <f>INDEX(E12:P12,Report!$C$2)</f>
        <v/>
      </c>
      <c r="R12" s="6">
        <f>SUMIFS(E12:P12,$E$3:$P$3,"&lt;="&amp;Report!$C$2)</f>
        <v/>
      </c>
      <c r="S12">
        <f>IF(B12="",0,IF(COUNTIFS(Report!$A$5:$A$14,B12)&gt;0,0,1))</f>
        <v/>
      </c>
    </row>
    <row r="13">
      <c r="A13" s="4" t="inlineStr">
        <is>
          <t>Sales</t>
        </is>
      </c>
      <c r="B13" s="4" t="inlineStr">
        <is>
          <t>Travel</t>
        </is>
      </c>
      <c r="C13" s="4" t="inlineStr">
        <is>
          <t>Cost</t>
        </is>
      </c>
      <c r="D13" s="4" t="inlineStr">
        <is>
          <t>No</t>
        </is>
      </c>
      <c r="E13" s="13" t="n">
        <v>60</v>
      </c>
      <c r="F13" s="13" t="n">
        <v>60</v>
      </c>
      <c r="G13" s="13" t="n">
        <v>60</v>
      </c>
      <c r="H13" s="13" t="n">
        <v>60</v>
      </c>
      <c r="I13" s="13" t="n">
        <v>60</v>
      </c>
      <c r="J13" s="13" t="n">
        <v>60</v>
      </c>
      <c r="K13" s="13" t="n">
        <v>60</v>
      </c>
      <c r="L13" s="13" t="n">
        <v>60</v>
      </c>
      <c r="M13" s="13" t="n">
        <v>60</v>
      </c>
      <c r="N13" s="13" t="n">
        <v>60</v>
      </c>
      <c r="O13" s="13" t="n">
        <v>60</v>
      </c>
      <c r="P13" s="13" t="n">
        <v>60</v>
      </c>
      <c r="Q13" s="6">
        <f>INDEX(E13:P13,Report!$C$2)</f>
        <v/>
      </c>
      <c r="R13" s="6">
        <f>SUMIFS(E13:P13,$E$3:$P$3,"&lt;="&amp;Report!$C$2)</f>
        <v/>
      </c>
      <c r="S13">
        <f>IF(B13="",0,IF(COUNTIFS(Report!$A$5:$A$14,B13)&gt;0,0,1))</f>
        <v/>
      </c>
    </row>
    <row r="14">
      <c r="A14" s="4" t="n"/>
      <c r="B14" s="4" t="n"/>
      <c r="C14" s="4" t="n"/>
      <c r="D14" s="4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6">
        <f>INDEX(E14:P14,Report!$C$2)</f>
        <v/>
      </c>
      <c r="R14" s="6">
        <f>SUMIFS(E14:P14,$E$3:$P$3,"&lt;="&amp;Report!$C$2)</f>
        <v/>
      </c>
      <c r="S14">
        <f>IF(B14="",0,IF(COUNTIFS(Report!$A$5:$A$14,B14)&gt;0,0,1))</f>
        <v/>
      </c>
    </row>
    <row r="15">
      <c r="A15" s="4" t="n"/>
      <c r="B15" s="4" t="n"/>
      <c r="C15" s="4" t="n"/>
      <c r="D15" s="4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6">
        <f>INDEX(E15:P15,Report!$C$2)</f>
        <v/>
      </c>
      <c r="R15" s="6">
        <f>SUMIFS(E15:P15,$E$3:$P$3,"&lt;="&amp;Report!$C$2)</f>
        <v/>
      </c>
      <c r="S15">
        <f>IF(B15="",0,IF(COUNTIFS(Report!$A$5:$A$14,B15)&gt;0,0,1))</f>
        <v/>
      </c>
    </row>
    <row r="16">
      <c r="A16" s="4" t="n"/>
      <c r="B16" s="4" t="n"/>
      <c r="C16" s="4" t="n"/>
      <c r="D16" s="4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6">
        <f>INDEX(E16:P16,Report!$C$2)</f>
        <v/>
      </c>
      <c r="R16" s="6">
        <f>SUMIFS(E16:P16,$E$3:$P$3,"&lt;="&amp;Report!$C$2)</f>
        <v/>
      </c>
      <c r="S16">
        <f>IF(B16="",0,IF(COUNTIFS(Report!$A$5:$A$14,B16)&gt;0,0,1))</f>
        <v/>
      </c>
    </row>
    <row r="17">
      <c r="A17" s="4" t="n"/>
      <c r="B17" s="4" t="n"/>
      <c r="C17" s="4" t="n"/>
      <c r="D17" s="4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6">
        <f>INDEX(E17:P17,Report!$C$2)</f>
        <v/>
      </c>
      <c r="R17" s="6">
        <f>SUMIFS(E17:P17,$E$3:$P$3,"&lt;="&amp;Report!$C$2)</f>
        <v/>
      </c>
      <c r="S17">
        <f>IF(B17="",0,IF(COUNTIFS(Report!$A$5:$A$14,B17)&gt;0,0,1))</f>
        <v/>
      </c>
    </row>
    <row r="18">
      <c r="A18" s="4" t="n"/>
      <c r="B18" s="4" t="n"/>
      <c r="C18" s="4" t="n"/>
      <c r="D18" s="4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6">
        <f>INDEX(E18:P18,Report!$C$2)</f>
        <v/>
      </c>
      <c r="R18" s="6">
        <f>SUMIFS(E18:P18,$E$3:$P$3,"&lt;="&amp;Report!$C$2)</f>
        <v/>
      </c>
      <c r="S18">
        <f>IF(B18="",0,IF(COUNTIFS(Report!$A$5:$A$14,B18)&gt;0,0,1))</f>
        <v/>
      </c>
    </row>
    <row r="19">
      <c r="A19" s="4" t="n"/>
      <c r="B19" s="4" t="n"/>
      <c r="C19" s="4" t="n"/>
      <c r="D19" s="4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6">
        <f>INDEX(E19:P19,Report!$C$2)</f>
        <v/>
      </c>
      <c r="R19" s="6">
        <f>SUMIFS(E19:P19,$E$3:$P$3,"&lt;="&amp;Report!$C$2)</f>
        <v/>
      </c>
      <c r="S19">
        <f>IF(B19="",0,IF(COUNTIFS(Report!$A$5:$A$14,B19)&gt;0,0,1))</f>
        <v/>
      </c>
    </row>
    <row r="20">
      <c r="A20" s="4" t="n"/>
      <c r="B20" s="4" t="n"/>
      <c r="C20" s="4" t="n"/>
      <c r="D20" s="4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6">
        <f>INDEX(E20:P20,Report!$C$2)</f>
        <v/>
      </c>
      <c r="R20" s="6">
        <f>SUMIFS(E20:P20,$E$3:$P$3,"&lt;="&amp;Report!$C$2)</f>
        <v/>
      </c>
      <c r="S20">
        <f>IF(B20="",0,IF(COUNTIFS(Report!$A$5:$A$14,B20)&gt;0,0,1))</f>
        <v/>
      </c>
    </row>
    <row r="21">
      <c r="A21" s="4" t="n"/>
      <c r="B21" s="4" t="n"/>
      <c r="C21" s="4" t="n"/>
      <c r="D21" s="4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6">
        <f>INDEX(E21:P21,Report!$C$2)</f>
        <v/>
      </c>
      <c r="R21" s="6">
        <f>SUMIFS(E21:P21,$E$3:$P$3,"&lt;="&amp;Report!$C$2)</f>
        <v/>
      </c>
      <c r="S21">
        <f>IF(B21="",0,IF(COUNTIFS(Report!$A$5:$A$14,B21)&gt;0,0,1))</f>
        <v/>
      </c>
    </row>
    <row r="22">
      <c r="A22" s="4" t="n"/>
      <c r="B22" s="4" t="n"/>
      <c r="C22" s="4" t="n"/>
      <c r="D22" s="4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6">
        <f>INDEX(E22:P22,Report!$C$2)</f>
        <v/>
      </c>
      <c r="R22" s="6">
        <f>SUMIFS(E22:P22,$E$3:$P$3,"&lt;="&amp;Report!$C$2)</f>
        <v/>
      </c>
      <c r="S22">
        <f>IF(B22="",0,IF(COUNTIFS(Report!$A$5:$A$14,B22)&gt;0,0,1))</f>
        <v/>
      </c>
    </row>
    <row r="23">
      <c r="A23" s="4" t="n"/>
      <c r="B23" s="4" t="n"/>
      <c r="C23" s="4" t="n"/>
      <c r="D23" s="4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6">
        <f>INDEX(E23:P23,Report!$C$2)</f>
        <v/>
      </c>
      <c r="R23" s="6">
        <f>SUMIFS(E23:P23,$E$3:$P$3,"&lt;="&amp;Report!$C$2)</f>
        <v/>
      </c>
      <c r="S23">
        <f>IF(B23="",0,IF(COUNTIFS(Report!$A$5:$A$14,B23)&gt;0,0,1))</f>
        <v/>
      </c>
    </row>
    <row r="24">
      <c r="A24" s="4" t="n"/>
      <c r="B24" s="4" t="n"/>
      <c r="C24" s="4" t="n"/>
      <c r="D24" s="4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6">
        <f>INDEX(E24:P24,Report!$C$2)</f>
        <v/>
      </c>
      <c r="R24" s="6">
        <f>SUMIFS(E24:P24,$E$3:$P$3,"&lt;="&amp;Report!$C$2)</f>
        <v/>
      </c>
      <c r="S24">
        <f>IF(B24="",0,IF(COUNTIFS(Report!$A$5:$A$14,B24)&gt;0,0,1))</f>
        <v/>
      </c>
    </row>
    <row r="25">
      <c r="A25" s="4" t="n"/>
      <c r="B25" s="4" t="n"/>
      <c r="C25" s="4" t="n"/>
      <c r="D25" s="4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6">
        <f>INDEX(E25:P25,Report!$C$2)</f>
        <v/>
      </c>
      <c r="R25" s="6">
        <f>SUMIFS(E25:P25,$E$3:$P$3,"&lt;="&amp;Report!$C$2)</f>
        <v/>
      </c>
      <c r="S25">
        <f>IF(B25="",0,IF(COUNTIFS(Report!$A$5:$A$14,B25)&gt;0,0,1))</f>
        <v/>
      </c>
    </row>
    <row r="26">
      <c r="A26" s="4" t="n"/>
      <c r="B26" s="4" t="n"/>
      <c r="C26" s="4" t="n"/>
      <c r="D26" s="4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6">
        <f>INDEX(E26:P26,Report!$C$2)</f>
        <v/>
      </c>
      <c r="R26" s="6">
        <f>SUMIFS(E26:P26,$E$3:$P$3,"&lt;="&amp;Report!$C$2)</f>
        <v/>
      </c>
      <c r="S26">
        <f>IF(B26="",0,IF(COUNTIFS(Report!$A$5:$A$14,B26)&gt;0,0,1))</f>
        <v/>
      </c>
    </row>
    <row r="27">
      <c r="A27" s="4" t="n"/>
      <c r="B27" s="4" t="n"/>
      <c r="C27" s="4" t="n"/>
      <c r="D27" s="4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6">
        <f>INDEX(E27:P27,Report!$C$2)</f>
        <v/>
      </c>
      <c r="R27" s="6">
        <f>SUMIFS(E27:P27,$E$3:$P$3,"&lt;="&amp;Report!$C$2)</f>
        <v/>
      </c>
      <c r="S27">
        <f>IF(B27="",0,IF(COUNTIFS(Report!$A$5:$A$14,B27)&gt;0,0,1))</f>
        <v/>
      </c>
    </row>
    <row r="28">
      <c r="A28" s="4" t="n"/>
      <c r="B28" s="4" t="n"/>
      <c r="C28" s="4" t="n"/>
      <c r="D28" s="4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6">
        <f>INDEX(E28:P28,Report!$C$2)</f>
        <v/>
      </c>
      <c r="R28" s="6">
        <f>SUMIFS(E28:P28,$E$3:$P$3,"&lt;="&amp;Report!$C$2)</f>
        <v/>
      </c>
      <c r="S28">
        <f>IF(B28="",0,IF(COUNTIFS(Report!$A$5:$A$14,B28)&gt;0,0,1))</f>
        <v/>
      </c>
    </row>
    <row r="29">
      <c r="A29" s="4" t="n"/>
      <c r="B29" s="4" t="n"/>
      <c r="C29" s="4" t="n"/>
      <c r="D29" s="4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6">
        <f>INDEX(E29:P29,Report!$C$2)</f>
        <v/>
      </c>
      <c r="R29" s="6">
        <f>SUMIFS(E29:P29,$E$3:$P$3,"&lt;="&amp;Report!$C$2)</f>
        <v/>
      </c>
      <c r="S29">
        <f>IF(B29="",0,IF(COUNTIFS(Report!$A$5:$A$14,B29)&gt;0,0,1))</f>
        <v/>
      </c>
    </row>
    <row r="30">
      <c r="A30" s="4" t="n"/>
      <c r="B30" s="4" t="n"/>
      <c r="C30" s="4" t="n"/>
      <c r="D30" s="4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6">
        <f>INDEX(E30:P30,Report!$C$2)</f>
        <v/>
      </c>
      <c r="R30" s="6">
        <f>SUMIFS(E30:P30,$E$3:$P$3,"&lt;="&amp;Report!$C$2)</f>
        <v/>
      </c>
      <c r="S30">
        <f>IF(B30="",0,IF(COUNTIFS(Report!$A$5:$A$14,B30)&gt;0,0,1))</f>
        <v/>
      </c>
    </row>
    <row r="31">
      <c r="A31" s="4" t="n"/>
      <c r="B31" s="4" t="n"/>
      <c r="C31" s="4" t="n"/>
      <c r="D31" s="4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6">
        <f>INDEX(E31:P31,Report!$C$2)</f>
        <v/>
      </c>
      <c r="R31" s="6">
        <f>SUMIFS(E31:P31,$E$3:$P$3,"&lt;="&amp;Report!$C$2)</f>
        <v/>
      </c>
      <c r="S31">
        <f>IF(B31="",0,IF(COUNTIFS(Report!$A$5:$A$14,B31)&gt;0,0,1))</f>
        <v/>
      </c>
    </row>
    <row r="32">
      <c r="A32" s="4" t="n"/>
      <c r="B32" s="4" t="n"/>
      <c r="C32" s="4" t="n"/>
      <c r="D32" s="4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6">
        <f>INDEX(E32:P32,Report!$C$2)</f>
        <v/>
      </c>
      <c r="R32" s="6">
        <f>SUMIFS(E32:P32,$E$3:$P$3,"&lt;="&amp;Report!$C$2)</f>
        <v/>
      </c>
      <c r="S32">
        <f>IF(B32="",0,IF(COUNTIFS(Report!$A$5:$A$14,B32)&gt;0,0,1))</f>
        <v/>
      </c>
    </row>
    <row r="33">
      <c r="A33" s="4" t="n"/>
      <c r="B33" s="4" t="n"/>
      <c r="C33" s="4" t="n"/>
      <c r="D33" s="4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6">
        <f>INDEX(E33:P33,Report!$C$2)</f>
        <v/>
      </c>
      <c r="R33" s="6">
        <f>SUMIFS(E33:P33,$E$3:$P$3,"&lt;="&amp;Report!$C$2)</f>
        <v/>
      </c>
      <c r="S33">
        <f>IF(B33="",0,IF(COUNTIFS(Report!$A$5:$A$14,B33)&gt;0,0,1))</f>
        <v/>
      </c>
    </row>
    <row r="34">
      <c r="A34" s="4" t="n"/>
      <c r="B34" s="4" t="n"/>
      <c r="C34" s="4" t="n"/>
      <c r="D34" s="4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6">
        <f>INDEX(E34:P34,Report!$C$2)</f>
        <v/>
      </c>
      <c r="R34" s="6">
        <f>SUMIFS(E34:P34,$E$3:$P$3,"&lt;="&amp;Report!$C$2)</f>
        <v/>
      </c>
      <c r="S34">
        <f>IF(B34="",0,IF(COUNTIFS(Report!$A$5:$A$14,B34)&gt;0,0,1))</f>
        <v/>
      </c>
    </row>
    <row r="35">
      <c r="A35" s="4" t="n"/>
      <c r="B35" s="4" t="n"/>
      <c r="C35" s="4" t="n"/>
      <c r="D35" s="4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6">
        <f>INDEX(E35:P35,Report!$C$2)</f>
        <v/>
      </c>
      <c r="R35" s="6">
        <f>SUMIFS(E35:P35,$E$3:$P$3,"&lt;="&amp;Report!$C$2)</f>
        <v/>
      </c>
      <c r="S35">
        <f>IF(B35="",0,IF(COUNTIFS(Report!$A$5:$A$14,B35)&gt;0,0,1))</f>
        <v/>
      </c>
    </row>
    <row r="36">
      <c r="A36" s="4" t="n"/>
      <c r="B36" s="4" t="n"/>
      <c r="C36" s="4" t="n"/>
      <c r="D36" s="4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6">
        <f>INDEX(E36:P36,Report!$C$2)</f>
        <v/>
      </c>
      <c r="R36" s="6">
        <f>SUMIFS(E36:P36,$E$3:$P$3,"&lt;="&amp;Report!$C$2)</f>
        <v/>
      </c>
      <c r="S36">
        <f>IF(B36="",0,IF(COUNTIFS(Report!$A$5:$A$14,B36)&gt;0,0,1))</f>
        <v/>
      </c>
    </row>
    <row r="37">
      <c r="A37" s="4" t="n"/>
      <c r="B37" s="4" t="n"/>
      <c r="C37" s="4" t="n"/>
      <c r="D37" s="4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6">
        <f>INDEX(E37:P37,Report!$C$2)</f>
        <v/>
      </c>
      <c r="R37" s="6">
        <f>SUMIFS(E37:P37,$E$3:$P$3,"&lt;="&amp;Report!$C$2)</f>
        <v/>
      </c>
      <c r="S37">
        <f>IF(B37="",0,IF(COUNTIFS(Report!$A$5:$A$14,B37)&gt;0,0,1))</f>
        <v/>
      </c>
    </row>
    <row r="38">
      <c r="A38" s="4" t="n"/>
      <c r="B38" s="4" t="n"/>
      <c r="C38" s="4" t="n"/>
      <c r="D38" s="4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6">
        <f>INDEX(E38:P38,Report!$C$2)</f>
        <v/>
      </c>
      <c r="R38" s="6">
        <f>SUMIFS(E38:P38,$E$3:$P$3,"&lt;="&amp;Report!$C$2)</f>
        <v/>
      </c>
      <c r="S38">
        <f>IF(B38="",0,IF(COUNTIFS(Report!$A$5:$A$14,B38)&gt;0,0,1))</f>
        <v/>
      </c>
    </row>
    <row r="39">
      <c r="A39" s="4" t="n"/>
      <c r="B39" s="4" t="n"/>
      <c r="C39" s="4" t="n"/>
      <c r="D39" s="4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6">
        <f>INDEX(E39:P39,Report!$C$2)</f>
        <v/>
      </c>
      <c r="R39" s="6">
        <f>SUMIFS(E39:P39,$E$3:$P$3,"&lt;="&amp;Report!$C$2)</f>
        <v/>
      </c>
      <c r="S39">
        <f>IF(B39="",0,IF(COUNTIFS(Report!$A$5:$A$14,B39)&gt;0,0,1))</f>
        <v/>
      </c>
    </row>
    <row r="40">
      <c r="A40" s="4" t="n"/>
      <c r="B40" s="4" t="n"/>
      <c r="C40" s="4" t="n"/>
      <c r="D40" s="4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6">
        <f>INDEX(E40:P40,Report!$C$2)</f>
        <v/>
      </c>
      <c r="R40" s="6">
        <f>SUMIFS(E40:P40,$E$3:$P$3,"&lt;="&amp;Report!$C$2)</f>
        <v/>
      </c>
      <c r="S40">
        <f>IF(B40="",0,IF(COUNTIFS(Report!$A$5:$A$14,B40)&gt;0,0,1))</f>
        <v/>
      </c>
    </row>
    <row r="41">
      <c r="A41" s="4" t="n"/>
      <c r="B41" s="4" t="n"/>
      <c r="C41" s="4" t="n"/>
      <c r="D41" s="4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6">
        <f>INDEX(E41:P41,Report!$C$2)</f>
        <v/>
      </c>
      <c r="R41" s="6">
        <f>SUMIFS(E41:P41,$E$3:$P$3,"&lt;="&amp;Report!$C$2)</f>
        <v/>
      </c>
      <c r="S41">
        <f>IF(B41="",0,IF(COUNTIFS(Report!$A$5:$A$14,B41)&gt;0,0,1))</f>
        <v/>
      </c>
    </row>
    <row r="42">
      <c r="A42" s="4" t="n"/>
      <c r="B42" s="4" t="n"/>
      <c r="C42" s="4" t="n"/>
      <c r="D42" s="4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6">
        <f>INDEX(E42:P42,Report!$C$2)</f>
        <v/>
      </c>
      <c r="R42" s="6">
        <f>SUMIFS(E42:P42,$E$3:$P$3,"&lt;="&amp;Report!$C$2)</f>
        <v/>
      </c>
      <c r="S42">
        <f>IF(B42="",0,IF(COUNTIFS(Report!$A$5:$A$14,B42)&gt;0,0,1))</f>
        <v/>
      </c>
    </row>
    <row r="43">
      <c r="A43" s="4" t="n"/>
      <c r="B43" s="4" t="n"/>
      <c r="C43" s="4" t="n"/>
      <c r="D43" s="4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6">
        <f>INDEX(E43:P43,Report!$C$2)</f>
        <v/>
      </c>
      <c r="R43" s="6">
        <f>SUMIFS(E43:P43,$E$3:$P$3,"&lt;="&amp;Report!$C$2)</f>
        <v/>
      </c>
      <c r="S43">
        <f>IF(B43="",0,IF(COUNTIFS(Report!$A$5:$A$14,B43)&gt;0,0,1))</f>
        <v/>
      </c>
    </row>
    <row r="44">
      <c r="A44" s="4" t="n"/>
      <c r="B44" s="4" t="n"/>
      <c r="C44" s="4" t="n"/>
      <c r="D44" s="4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6">
        <f>INDEX(E44:P44,Report!$C$2)</f>
        <v/>
      </c>
      <c r="R44" s="6">
        <f>SUMIFS(E44:P44,$E$3:$P$3,"&lt;="&amp;Report!$C$2)</f>
        <v/>
      </c>
      <c r="S44">
        <f>IF(B44="",0,IF(COUNTIFS(Report!$A$5:$A$14,B44)&gt;0,0,1))</f>
        <v/>
      </c>
    </row>
    <row r="45">
      <c r="A45" s="8" t="inlineStr">
        <is>
          <t>Total</t>
        </is>
      </c>
      <c r="B45" s="8" t="n"/>
      <c r="C45" s="8" t="n"/>
      <c r="D45" s="8" t="n"/>
      <c r="E45" s="9">
        <f>SUMIFS(E5:E44,$C$5:$C$44,"Revenue")-SUMIFS(E5:E44,$C$5:$C$44,"Cost")</f>
        <v/>
      </c>
      <c r="F45" s="9">
        <f>SUMIFS(F5:F44,$C$5:$C$44,"Revenue")-SUMIFS(F5:F44,$C$5:$C$44,"Cost")</f>
        <v/>
      </c>
      <c r="G45" s="9">
        <f>SUMIFS(G5:G44,$C$5:$C$44,"Revenue")-SUMIFS(G5:G44,$C$5:$C$44,"Cost")</f>
        <v/>
      </c>
      <c r="H45" s="9">
        <f>SUMIFS(H5:H44,$C$5:$C$44,"Revenue")-SUMIFS(H5:H44,$C$5:$C$44,"Cost")</f>
        <v/>
      </c>
      <c r="I45" s="9">
        <f>SUMIFS(I5:I44,$C$5:$C$44,"Revenue")-SUMIFS(I5:I44,$C$5:$C$44,"Cost")</f>
        <v/>
      </c>
      <c r="J45" s="9">
        <f>SUMIFS(J5:J44,$C$5:$C$44,"Revenue")-SUMIFS(J5:J44,$C$5:$C$44,"Cost")</f>
        <v/>
      </c>
      <c r="K45" s="9">
        <f>SUMIFS(K5:K44,$C$5:$C$44,"Revenue")-SUMIFS(K5:K44,$C$5:$C$44,"Cost")</f>
        <v/>
      </c>
      <c r="L45" s="9">
        <f>SUMIFS(L5:L44,$C$5:$C$44,"Revenue")-SUMIFS(L5:L44,$C$5:$C$44,"Cost")</f>
        <v/>
      </c>
      <c r="M45" s="9">
        <f>SUMIFS(M5:M44,$C$5:$C$44,"Revenue")-SUMIFS(M5:M44,$C$5:$C$44,"Cost")</f>
        <v/>
      </c>
      <c r="N45" s="9">
        <f>SUMIFS(N5:N44,$C$5:$C$44,"Revenue")-SUMIFS(N5:N44,$C$5:$C$44,"Cost")</f>
        <v/>
      </c>
      <c r="O45" s="9">
        <f>SUMIFS(O5:O44,$C$5:$C$44,"Revenue")-SUMIFS(O5:O44,$C$5:$C$44,"Cost")</f>
        <v/>
      </c>
      <c r="P45" s="9">
        <f>SUMIFS(P5:P44,$C$5:$C$44,"Revenue")-SUMIFS(P5:P44,$C$5:$C$44,"Cost")</f>
        <v/>
      </c>
      <c r="Q45" s="9">
        <f>SUMIFS(Q5:Q44,$C$5:$C$44,"Revenue")-SUMIFS(Q5:Q44,$C$5:$C$44,"Cost")</f>
        <v/>
      </c>
      <c r="R45" s="9">
        <f>SUMIFS(R5:R44,$C$5:$C$44,"Revenue")-SUMIFS(R5:R44,$C$5:$C$44,"Cost")</f>
        <v/>
      </c>
      <c r="S45" s="8">
        <f>SUM(S5:S44)</f>
        <v/>
      </c>
    </row>
    <row r="46">
      <c r="A46" s="3" t="inlineStr">
        <is>
          <t>Total row = revenue minus costs, which is operating profit for the lines on the Report.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1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11" customWidth="1" min="17" max="17"/>
    <col width="11" customWidth="1" min="18" max="18"/>
    <col width="12" customWidth="1" min="19" max="19"/>
  </cols>
  <sheetData>
    <row r="1">
      <c r="A1" s="1" t="inlineStr">
        <is>
          <t>Actual</t>
        </is>
      </c>
    </row>
    <row r="2">
      <c r="A2" s="3" t="inlineStr">
        <is>
          <t>USD thousands. Actuals by the same cost centers and lines, from the ledger.</t>
        </is>
      </c>
    </row>
    <row r="3">
      <c r="D3" t="inlineStr">
        <is>
          <t>Month no.</t>
        </is>
      </c>
      <c r="E3" t="n">
        <v>1</v>
      </c>
      <c r="F3" t="n">
        <v>2</v>
      </c>
      <c r="G3" t="n">
        <v>3</v>
      </c>
      <c r="H3" t="n">
        <v>4</v>
      </c>
      <c r="I3" t="n">
        <v>5</v>
      </c>
      <c r="J3" t="n">
        <v>6</v>
      </c>
      <c r="K3" t="n">
        <v>7</v>
      </c>
      <c r="L3" t="n">
        <v>8</v>
      </c>
      <c r="M3" t="n">
        <v>9</v>
      </c>
      <c r="N3" t="n">
        <v>10</v>
      </c>
      <c r="O3" t="n">
        <v>11</v>
      </c>
      <c r="P3" t="n">
        <v>12</v>
      </c>
    </row>
    <row r="4">
      <c r="A4" s="5" t="inlineStr">
        <is>
          <t>Cost center</t>
        </is>
      </c>
      <c r="B4" s="5" t="inlineStr">
        <is>
          <t>Line</t>
        </is>
      </c>
      <c r="C4" s="5" t="inlineStr">
        <is>
          <t>Type (Revenue or Cost)</t>
        </is>
      </c>
      <c r="D4" s="5" t="inlineStr">
        <is>
          <t>Variable (Yes or No)</t>
        </is>
      </c>
      <c r="E4" s="5" t="inlineStr">
        <is>
          <t>Jan</t>
        </is>
      </c>
      <c r="F4" s="5" t="inlineStr">
        <is>
          <t>Feb</t>
        </is>
      </c>
      <c r="G4" s="5" t="inlineStr">
        <is>
          <t>Mar</t>
        </is>
      </c>
      <c r="H4" s="5" t="inlineStr">
        <is>
          <t>Apr</t>
        </is>
      </c>
      <c r="I4" s="5" t="inlineStr">
        <is>
          <t>May</t>
        </is>
      </c>
      <c r="J4" s="5" t="inlineStr">
        <is>
          <t>Jun</t>
        </is>
      </c>
      <c r="K4" s="5" t="inlineStr">
        <is>
          <t>Jul</t>
        </is>
      </c>
      <c r="L4" s="5" t="inlineStr">
        <is>
          <t>Aug</t>
        </is>
      </c>
      <c r="M4" s="5" t="inlineStr">
        <is>
          <t>Sep</t>
        </is>
      </c>
      <c r="N4" s="5" t="inlineStr">
        <is>
          <t>Oct</t>
        </is>
      </c>
      <c r="O4" s="5" t="inlineStr">
        <is>
          <t>Nov</t>
        </is>
      </c>
      <c r="P4" s="5" t="inlineStr">
        <is>
          <t>Dec</t>
        </is>
      </c>
      <c r="Q4" s="5" t="inlineStr">
        <is>
          <t>Selected month</t>
        </is>
      </c>
      <c r="R4" s="5" t="inlineStr">
        <is>
          <t>Year to date</t>
        </is>
      </c>
      <c r="S4" s="5" t="inlineStr">
        <is>
          <t>Not on Report (must be 0)</t>
        </is>
      </c>
    </row>
    <row r="5">
      <c r="A5" s="4" t="inlineStr">
        <is>
          <t>Sales</t>
        </is>
      </c>
      <c r="B5" s="4" t="inlineStr">
        <is>
          <t>Revenue</t>
        </is>
      </c>
      <c r="C5" s="4" t="inlineStr">
        <is>
          <t>Revenue</t>
        </is>
      </c>
      <c r="D5" s="4" t="inlineStr">
        <is>
          <t>No</t>
        </is>
      </c>
      <c r="E5" s="13" t="n">
        <v>4520</v>
      </c>
      <c r="F5" s="13" t="n">
        <v>4710</v>
      </c>
      <c r="G5" s="13" t="n">
        <v>4890</v>
      </c>
      <c r="H5" s="13" t="n">
        <v>5130</v>
      </c>
      <c r="I5" s="13" t="n">
        <v>5035</v>
      </c>
      <c r="J5" s="13" t="n"/>
      <c r="K5" s="13" t="n"/>
      <c r="L5" s="13" t="n"/>
      <c r="M5" s="13" t="n"/>
      <c r="N5" s="13" t="n"/>
      <c r="O5" s="13" t="n"/>
      <c r="P5" s="13" t="n"/>
      <c r="Q5" s="6">
        <f>INDEX(E5:P5,Report!$C$2)</f>
        <v/>
      </c>
      <c r="R5" s="6">
        <f>SUMIFS(E5:P5,$E$3:$P$3,"&lt;="&amp;Report!$C$2)</f>
        <v/>
      </c>
      <c r="S5">
        <f>IF(B5="",0,IF(COUNTIFS(Report!$A$5:$A$14,B5)&gt;0,0,1))</f>
        <v/>
      </c>
    </row>
    <row r="6">
      <c r="A6" s="4" t="inlineStr">
        <is>
          <t>Operations</t>
        </is>
      </c>
      <c r="B6" s="4" t="inlineStr">
        <is>
          <t>Cost of sales</t>
        </is>
      </c>
      <c r="C6" s="4" t="inlineStr">
        <is>
          <t>Cost</t>
        </is>
      </c>
      <c r="D6" s="4" t="inlineStr">
        <is>
          <t>Yes</t>
        </is>
      </c>
      <c r="E6" s="13" t="n">
        <v>2690</v>
      </c>
      <c r="F6" s="13" t="n">
        <v>2840</v>
      </c>
      <c r="G6" s="13" t="n">
        <v>2950</v>
      </c>
      <c r="H6" s="13" t="n">
        <v>3070</v>
      </c>
      <c r="I6" s="13" t="n">
        <v>3080</v>
      </c>
      <c r="J6" s="13" t="n"/>
      <c r="K6" s="13" t="n"/>
      <c r="L6" s="13" t="n"/>
      <c r="M6" s="13" t="n"/>
      <c r="N6" s="13" t="n"/>
      <c r="O6" s="13" t="n"/>
      <c r="P6" s="13" t="n"/>
      <c r="Q6" s="6">
        <f>INDEX(E6:P6,Report!$C$2)</f>
        <v/>
      </c>
      <c r="R6" s="6">
        <f>SUMIFS(E6:P6,$E$3:$P$3,"&lt;="&amp;Report!$C$2)</f>
        <v/>
      </c>
      <c r="S6">
        <f>IF(B6="",0,IF(COUNTIFS(Report!$A$5:$A$14,B6)&gt;0,0,1))</f>
        <v/>
      </c>
    </row>
    <row r="7">
      <c r="A7" s="4" t="inlineStr">
        <is>
          <t>Sales</t>
        </is>
      </c>
      <c r="B7" s="4" t="inlineStr">
        <is>
          <t>Salaries</t>
        </is>
      </c>
      <c r="C7" s="4" t="inlineStr">
        <is>
          <t>Cost</t>
        </is>
      </c>
      <c r="D7" s="4" t="inlineStr">
        <is>
          <t>No</t>
        </is>
      </c>
      <c r="E7" s="13" t="n">
        <v>418</v>
      </c>
      <c r="F7" s="13" t="n">
        <v>420</v>
      </c>
      <c r="G7" s="13" t="n">
        <v>425</v>
      </c>
      <c r="H7" s="13" t="n">
        <v>428</v>
      </c>
      <c r="I7" s="13" t="n">
        <v>431</v>
      </c>
      <c r="J7" s="13" t="n"/>
      <c r="K7" s="13" t="n"/>
      <c r="L7" s="13" t="n"/>
      <c r="M7" s="13" t="n"/>
      <c r="N7" s="13" t="n"/>
      <c r="O7" s="13" t="n"/>
      <c r="P7" s="13" t="n"/>
      <c r="Q7" s="6">
        <f>INDEX(E7:P7,Report!$C$2)</f>
        <v/>
      </c>
      <c r="R7" s="6">
        <f>SUMIFS(E7:P7,$E$3:$P$3,"&lt;="&amp;Report!$C$2)</f>
        <v/>
      </c>
      <c r="S7">
        <f>IF(B7="",0,IF(COUNTIFS(Report!$A$5:$A$14,B7)&gt;0,0,1))</f>
        <v/>
      </c>
    </row>
    <row r="8">
      <c r="A8" s="4" t="inlineStr">
        <is>
          <t>Operations</t>
        </is>
      </c>
      <c r="B8" s="4" t="inlineStr">
        <is>
          <t>Salaries</t>
        </is>
      </c>
      <c r="C8" s="4" t="inlineStr">
        <is>
          <t>Cost</t>
        </is>
      </c>
      <c r="D8" s="4" t="inlineStr">
        <is>
          <t>No</t>
        </is>
      </c>
      <c r="E8" s="13" t="n">
        <v>326</v>
      </c>
      <c r="F8" s="13" t="n">
        <v>331</v>
      </c>
      <c r="G8" s="13" t="n">
        <v>335</v>
      </c>
      <c r="H8" s="13" t="n">
        <v>338</v>
      </c>
      <c r="I8" s="13" t="n">
        <v>344</v>
      </c>
      <c r="J8" s="13" t="n"/>
      <c r="K8" s="13" t="n"/>
      <c r="L8" s="13" t="n"/>
      <c r="M8" s="13" t="n"/>
      <c r="N8" s="13" t="n"/>
      <c r="O8" s="13" t="n"/>
      <c r="P8" s="13" t="n"/>
      <c r="Q8" s="6">
        <f>INDEX(E8:P8,Report!$C$2)</f>
        <v/>
      </c>
      <c r="R8" s="6">
        <f>SUMIFS(E8:P8,$E$3:$P$3,"&lt;="&amp;Report!$C$2)</f>
        <v/>
      </c>
      <c r="S8">
        <f>IF(B8="",0,IF(COUNTIFS(Report!$A$5:$A$14,B8)&gt;0,0,1))</f>
        <v/>
      </c>
    </row>
    <row r="9">
      <c r="A9" s="4" t="inlineStr">
        <is>
          <t>G&amp;A</t>
        </is>
      </c>
      <c r="B9" s="4" t="inlineStr">
        <is>
          <t>Salaries</t>
        </is>
      </c>
      <c r="C9" s="4" t="inlineStr">
        <is>
          <t>Cost</t>
        </is>
      </c>
      <c r="D9" s="4" t="inlineStr">
        <is>
          <t>No</t>
        </is>
      </c>
      <c r="E9" s="13" t="n">
        <v>231</v>
      </c>
      <c r="F9" s="13" t="n">
        <v>229</v>
      </c>
      <c r="G9" s="13" t="n">
        <v>236</v>
      </c>
      <c r="H9" s="13" t="n">
        <v>238</v>
      </c>
      <c r="I9" s="13" t="n">
        <v>240</v>
      </c>
      <c r="J9" s="13" t="n"/>
      <c r="K9" s="13" t="n"/>
      <c r="L9" s="13" t="n"/>
      <c r="M9" s="13" t="n"/>
      <c r="N9" s="13" t="n"/>
      <c r="O9" s="13" t="n"/>
      <c r="P9" s="13" t="n"/>
      <c r="Q9" s="6">
        <f>INDEX(E9:P9,Report!$C$2)</f>
        <v/>
      </c>
      <c r="R9" s="6">
        <f>SUMIFS(E9:P9,$E$3:$P$3,"&lt;="&amp;Report!$C$2)</f>
        <v/>
      </c>
      <c r="S9">
        <f>IF(B9="",0,IF(COUNTIFS(Report!$A$5:$A$14,B9)&gt;0,0,1))</f>
        <v/>
      </c>
    </row>
    <row r="10">
      <c r="A10" s="4" t="inlineStr">
        <is>
          <t>Marketing</t>
        </is>
      </c>
      <c r="B10" s="4" t="inlineStr">
        <is>
          <t>Marketing</t>
        </is>
      </c>
      <c r="C10" s="4" t="inlineStr">
        <is>
          <t>Cost</t>
        </is>
      </c>
      <c r="D10" s="4" t="inlineStr">
        <is>
          <t>No</t>
        </is>
      </c>
      <c r="E10" s="13" t="n">
        <v>214</v>
      </c>
      <c r="F10" s="13" t="n">
        <v>231</v>
      </c>
      <c r="G10" s="13" t="n">
        <v>236</v>
      </c>
      <c r="H10" s="13" t="n">
        <v>252</v>
      </c>
      <c r="I10" s="13" t="n">
        <v>212</v>
      </c>
      <c r="J10" s="13" t="n"/>
      <c r="K10" s="13" t="n"/>
      <c r="L10" s="13" t="n"/>
      <c r="M10" s="13" t="n"/>
      <c r="N10" s="13" t="n"/>
      <c r="O10" s="13" t="n"/>
      <c r="P10" s="13" t="n"/>
      <c r="Q10" s="6">
        <f>INDEX(E10:P10,Report!$C$2)</f>
        <v/>
      </c>
      <c r="R10" s="6">
        <f>SUMIFS(E10:P10,$E$3:$P$3,"&lt;="&amp;Report!$C$2)</f>
        <v/>
      </c>
      <c r="S10">
        <f>IF(B10="",0,IF(COUNTIFS(Report!$A$5:$A$14,B10)&gt;0,0,1))</f>
        <v/>
      </c>
    </row>
    <row r="11">
      <c r="A11" s="4" t="inlineStr">
        <is>
          <t>G&amp;A</t>
        </is>
      </c>
      <c r="B11" s="4" t="inlineStr">
        <is>
          <t>Rent and facilities</t>
        </is>
      </c>
      <c r="C11" s="4" t="inlineStr">
        <is>
          <t>Cost</t>
        </is>
      </c>
      <c r="D11" s="4" t="inlineStr">
        <is>
          <t>No</t>
        </is>
      </c>
      <c r="E11" s="13" t="n">
        <v>160</v>
      </c>
      <c r="F11" s="13" t="n">
        <v>160</v>
      </c>
      <c r="G11" s="13" t="n">
        <v>160</v>
      </c>
      <c r="H11" s="13" t="n">
        <v>160</v>
      </c>
      <c r="I11" s="13" t="n">
        <v>160</v>
      </c>
      <c r="J11" s="13" t="n"/>
      <c r="K11" s="13" t="n"/>
      <c r="L11" s="13" t="n"/>
      <c r="M11" s="13" t="n"/>
      <c r="N11" s="13" t="n"/>
      <c r="O11" s="13" t="n"/>
      <c r="P11" s="13" t="n"/>
      <c r="Q11" s="6">
        <f>INDEX(E11:P11,Report!$C$2)</f>
        <v/>
      </c>
      <c r="R11" s="6">
        <f>SUMIFS(E11:P11,$E$3:$P$3,"&lt;="&amp;Report!$C$2)</f>
        <v/>
      </c>
      <c r="S11">
        <f>IF(B11="",0,IF(COUNTIFS(Report!$A$5:$A$14,B11)&gt;0,0,1))</f>
        <v/>
      </c>
    </row>
    <row r="12">
      <c r="A12" s="4" t="inlineStr">
        <is>
          <t>IT</t>
        </is>
      </c>
      <c r="B12" s="4" t="inlineStr">
        <is>
          <t>IT and software</t>
        </is>
      </c>
      <c r="C12" s="4" t="inlineStr">
        <is>
          <t>Cost</t>
        </is>
      </c>
      <c r="D12" s="4" t="inlineStr">
        <is>
          <t>No</t>
        </is>
      </c>
      <c r="E12" s="13" t="n">
        <v>108</v>
      </c>
      <c r="F12" s="13" t="n">
        <v>112</v>
      </c>
      <c r="G12" s="13" t="n">
        <v>109</v>
      </c>
      <c r="H12" s="13" t="n">
        <v>111</v>
      </c>
      <c r="I12" s="13" t="n">
        <v>131</v>
      </c>
      <c r="J12" s="13" t="n"/>
      <c r="K12" s="13" t="n"/>
      <c r="L12" s="13" t="n"/>
      <c r="M12" s="13" t="n"/>
      <c r="N12" s="13" t="n"/>
      <c r="O12" s="13" t="n"/>
      <c r="P12" s="13" t="n"/>
      <c r="Q12" s="6">
        <f>INDEX(E12:P12,Report!$C$2)</f>
        <v/>
      </c>
      <c r="R12" s="6">
        <f>SUMIFS(E12:P12,$E$3:$P$3,"&lt;="&amp;Report!$C$2)</f>
        <v/>
      </c>
      <c r="S12">
        <f>IF(B12="",0,IF(COUNTIFS(Report!$A$5:$A$14,B12)&gt;0,0,1))</f>
        <v/>
      </c>
    </row>
    <row r="13">
      <c r="A13" s="4" t="inlineStr">
        <is>
          <t>Sales</t>
        </is>
      </c>
      <c r="B13" s="4" t="inlineStr">
        <is>
          <t>Travel</t>
        </is>
      </c>
      <c r="C13" s="4" t="inlineStr">
        <is>
          <t>Cost</t>
        </is>
      </c>
      <c r="D13" s="4" t="inlineStr">
        <is>
          <t>No</t>
        </is>
      </c>
      <c r="E13" s="13" t="n">
        <v>52</v>
      </c>
      <c r="F13" s="13" t="n">
        <v>63</v>
      </c>
      <c r="G13" s="13" t="n">
        <v>57</v>
      </c>
      <c r="H13" s="13" t="n">
        <v>66</v>
      </c>
      <c r="I13" s="13" t="n">
        <v>48</v>
      </c>
      <c r="J13" s="13" t="n"/>
      <c r="K13" s="13" t="n"/>
      <c r="L13" s="13" t="n"/>
      <c r="M13" s="13" t="n"/>
      <c r="N13" s="13" t="n"/>
      <c r="O13" s="13" t="n"/>
      <c r="P13" s="13" t="n"/>
      <c r="Q13" s="6">
        <f>INDEX(E13:P13,Report!$C$2)</f>
        <v/>
      </c>
      <c r="R13" s="6">
        <f>SUMIFS(E13:P13,$E$3:$P$3,"&lt;="&amp;Report!$C$2)</f>
        <v/>
      </c>
      <c r="S13">
        <f>IF(B13="",0,IF(COUNTIFS(Report!$A$5:$A$14,B13)&gt;0,0,1))</f>
        <v/>
      </c>
    </row>
    <row r="14">
      <c r="A14" s="4" t="n"/>
      <c r="B14" s="4" t="n"/>
      <c r="C14" s="4" t="n"/>
      <c r="D14" s="4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6">
        <f>INDEX(E14:P14,Report!$C$2)</f>
        <v/>
      </c>
      <c r="R14" s="6">
        <f>SUMIFS(E14:P14,$E$3:$P$3,"&lt;="&amp;Report!$C$2)</f>
        <v/>
      </c>
      <c r="S14">
        <f>IF(B14="",0,IF(COUNTIFS(Report!$A$5:$A$14,B14)&gt;0,0,1))</f>
        <v/>
      </c>
    </row>
    <row r="15">
      <c r="A15" s="4" t="n"/>
      <c r="B15" s="4" t="n"/>
      <c r="C15" s="4" t="n"/>
      <c r="D15" s="4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6">
        <f>INDEX(E15:P15,Report!$C$2)</f>
        <v/>
      </c>
      <c r="R15" s="6">
        <f>SUMIFS(E15:P15,$E$3:$P$3,"&lt;="&amp;Report!$C$2)</f>
        <v/>
      </c>
      <c r="S15">
        <f>IF(B15="",0,IF(COUNTIFS(Report!$A$5:$A$14,B15)&gt;0,0,1))</f>
        <v/>
      </c>
    </row>
    <row r="16">
      <c r="A16" s="4" t="n"/>
      <c r="B16" s="4" t="n"/>
      <c r="C16" s="4" t="n"/>
      <c r="D16" s="4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6">
        <f>INDEX(E16:P16,Report!$C$2)</f>
        <v/>
      </c>
      <c r="R16" s="6">
        <f>SUMIFS(E16:P16,$E$3:$P$3,"&lt;="&amp;Report!$C$2)</f>
        <v/>
      </c>
      <c r="S16">
        <f>IF(B16="",0,IF(COUNTIFS(Report!$A$5:$A$14,B16)&gt;0,0,1))</f>
        <v/>
      </c>
    </row>
    <row r="17">
      <c r="A17" s="4" t="n"/>
      <c r="B17" s="4" t="n"/>
      <c r="C17" s="4" t="n"/>
      <c r="D17" s="4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6">
        <f>INDEX(E17:P17,Report!$C$2)</f>
        <v/>
      </c>
      <c r="R17" s="6">
        <f>SUMIFS(E17:P17,$E$3:$P$3,"&lt;="&amp;Report!$C$2)</f>
        <v/>
      </c>
      <c r="S17">
        <f>IF(B17="",0,IF(COUNTIFS(Report!$A$5:$A$14,B17)&gt;0,0,1))</f>
        <v/>
      </c>
    </row>
    <row r="18">
      <c r="A18" s="4" t="n"/>
      <c r="B18" s="4" t="n"/>
      <c r="C18" s="4" t="n"/>
      <c r="D18" s="4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6">
        <f>INDEX(E18:P18,Report!$C$2)</f>
        <v/>
      </c>
      <c r="R18" s="6">
        <f>SUMIFS(E18:P18,$E$3:$P$3,"&lt;="&amp;Report!$C$2)</f>
        <v/>
      </c>
      <c r="S18">
        <f>IF(B18="",0,IF(COUNTIFS(Report!$A$5:$A$14,B18)&gt;0,0,1))</f>
        <v/>
      </c>
    </row>
    <row r="19">
      <c r="A19" s="4" t="n"/>
      <c r="B19" s="4" t="n"/>
      <c r="C19" s="4" t="n"/>
      <c r="D19" s="4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6">
        <f>INDEX(E19:P19,Report!$C$2)</f>
        <v/>
      </c>
      <c r="R19" s="6">
        <f>SUMIFS(E19:P19,$E$3:$P$3,"&lt;="&amp;Report!$C$2)</f>
        <v/>
      </c>
      <c r="S19">
        <f>IF(B19="",0,IF(COUNTIFS(Report!$A$5:$A$14,B19)&gt;0,0,1))</f>
        <v/>
      </c>
    </row>
    <row r="20">
      <c r="A20" s="4" t="n"/>
      <c r="B20" s="4" t="n"/>
      <c r="C20" s="4" t="n"/>
      <c r="D20" s="4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6">
        <f>INDEX(E20:P20,Report!$C$2)</f>
        <v/>
      </c>
      <c r="R20" s="6">
        <f>SUMIFS(E20:P20,$E$3:$P$3,"&lt;="&amp;Report!$C$2)</f>
        <v/>
      </c>
      <c r="S20">
        <f>IF(B20="",0,IF(COUNTIFS(Report!$A$5:$A$14,B20)&gt;0,0,1))</f>
        <v/>
      </c>
    </row>
    <row r="21">
      <c r="A21" s="4" t="n"/>
      <c r="B21" s="4" t="n"/>
      <c r="C21" s="4" t="n"/>
      <c r="D21" s="4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6">
        <f>INDEX(E21:P21,Report!$C$2)</f>
        <v/>
      </c>
      <c r="R21" s="6">
        <f>SUMIFS(E21:P21,$E$3:$P$3,"&lt;="&amp;Report!$C$2)</f>
        <v/>
      </c>
      <c r="S21">
        <f>IF(B21="",0,IF(COUNTIFS(Report!$A$5:$A$14,B21)&gt;0,0,1))</f>
        <v/>
      </c>
    </row>
    <row r="22">
      <c r="A22" s="4" t="n"/>
      <c r="B22" s="4" t="n"/>
      <c r="C22" s="4" t="n"/>
      <c r="D22" s="4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6">
        <f>INDEX(E22:P22,Report!$C$2)</f>
        <v/>
      </c>
      <c r="R22" s="6">
        <f>SUMIFS(E22:P22,$E$3:$P$3,"&lt;="&amp;Report!$C$2)</f>
        <v/>
      </c>
      <c r="S22">
        <f>IF(B22="",0,IF(COUNTIFS(Report!$A$5:$A$14,B22)&gt;0,0,1))</f>
        <v/>
      </c>
    </row>
    <row r="23">
      <c r="A23" s="4" t="n"/>
      <c r="B23" s="4" t="n"/>
      <c r="C23" s="4" t="n"/>
      <c r="D23" s="4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6">
        <f>INDEX(E23:P23,Report!$C$2)</f>
        <v/>
      </c>
      <c r="R23" s="6">
        <f>SUMIFS(E23:P23,$E$3:$P$3,"&lt;="&amp;Report!$C$2)</f>
        <v/>
      </c>
      <c r="S23">
        <f>IF(B23="",0,IF(COUNTIFS(Report!$A$5:$A$14,B23)&gt;0,0,1))</f>
        <v/>
      </c>
    </row>
    <row r="24">
      <c r="A24" s="4" t="n"/>
      <c r="B24" s="4" t="n"/>
      <c r="C24" s="4" t="n"/>
      <c r="D24" s="4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6">
        <f>INDEX(E24:P24,Report!$C$2)</f>
        <v/>
      </c>
      <c r="R24" s="6">
        <f>SUMIFS(E24:P24,$E$3:$P$3,"&lt;="&amp;Report!$C$2)</f>
        <v/>
      </c>
      <c r="S24">
        <f>IF(B24="",0,IF(COUNTIFS(Report!$A$5:$A$14,B24)&gt;0,0,1))</f>
        <v/>
      </c>
    </row>
    <row r="25">
      <c r="A25" s="4" t="n"/>
      <c r="B25" s="4" t="n"/>
      <c r="C25" s="4" t="n"/>
      <c r="D25" s="4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6">
        <f>INDEX(E25:P25,Report!$C$2)</f>
        <v/>
      </c>
      <c r="R25" s="6">
        <f>SUMIFS(E25:P25,$E$3:$P$3,"&lt;="&amp;Report!$C$2)</f>
        <v/>
      </c>
      <c r="S25">
        <f>IF(B25="",0,IF(COUNTIFS(Report!$A$5:$A$14,B25)&gt;0,0,1))</f>
        <v/>
      </c>
    </row>
    <row r="26">
      <c r="A26" s="4" t="n"/>
      <c r="B26" s="4" t="n"/>
      <c r="C26" s="4" t="n"/>
      <c r="D26" s="4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6">
        <f>INDEX(E26:P26,Report!$C$2)</f>
        <v/>
      </c>
      <c r="R26" s="6">
        <f>SUMIFS(E26:P26,$E$3:$P$3,"&lt;="&amp;Report!$C$2)</f>
        <v/>
      </c>
      <c r="S26">
        <f>IF(B26="",0,IF(COUNTIFS(Report!$A$5:$A$14,B26)&gt;0,0,1))</f>
        <v/>
      </c>
    </row>
    <row r="27">
      <c r="A27" s="4" t="n"/>
      <c r="B27" s="4" t="n"/>
      <c r="C27" s="4" t="n"/>
      <c r="D27" s="4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6">
        <f>INDEX(E27:P27,Report!$C$2)</f>
        <v/>
      </c>
      <c r="R27" s="6">
        <f>SUMIFS(E27:P27,$E$3:$P$3,"&lt;="&amp;Report!$C$2)</f>
        <v/>
      </c>
      <c r="S27">
        <f>IF(B27="",0,IF(COUNTIFS(Report!$A$5:$A$14,B27)&gt;0,0,1))</f>
        <v/>
      </c>
    </row>
    <row r="28">
      <c r="A28" s="4" t="n"/>
      <c r="B28" s="4" t="n"/>
      <c r="C28" s="4" t="n"/>
      <c r="D28" s="4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6">
        <f>INDEX(E28:P28,Report!$C$2)</f>
        <v/>
      </c>
      <c r="R28" s="6">
        <f>SUMIFS(E28:P28,$E$3:$P$3,"&lt;="&amp;Report!$C$2)</f>
        <v/>
      </c>
      <c r="S28">
        <f>IF(B28="",0,IF(COUNTIFS(Report!$A$5:$A$14,B28)&gt;0,0,1))</f>
        <v/>
      </c>
    </row>
    <row r="29">
      <c r="A29" s="4" t="n"/>
      <c r="B29" s="4" t="n"/>
      <c r="C29" s="4" t="n"/>
      <c r="D29" s="4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6">
        <f>INDEX(E29:P29,Report!$C$2)</f>
        <v/>
      </c>
      <c r="R29" s="6">
        <f>SUMIFS(E29:P29,$E$3:$P$3,"&lt;="&amp;Report!$C$2)</f>
        <v/>
      </c>
      <c r="S29">
        <f>IF(B29="",0,IF(COUNTIFS(Report!$A$5:$A$14,B29)&gt;0,0,1))</f>
        <v/>
      </c>
    </row>
    <row r="30">
      <c r="A30" s="4" t="n"/>
      <c r="B30" s="4" t="n"/>
      <c r="C30" s="4" t="n"/>
      <c r="D30" s="4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6">
        <f>INDEX(E30:P30,Report!$C$2)</f>
        <v/>
      </c>
      <c r="R30" s="6">
        <f>SUMIFS(E30:P30,$E$3:$P$3,"&lt;="&amp;Report!$C$2)</f>
        <v/>
      </c>
      <c r="S30">
        <f>IF(B30="",0,IF(COUNTIFS(Report!$A$5:$A$14,B30)&gt;0,0,1))</f>
        <v/>
      </c>
    </row>
    <row r="31">
      <c r="A31" s="4" t="n"/>
      <c r="B31" s="4" t="n"/>
      <c r="C31" s="4" t="n"/>
      <c r="D31" s="4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6">
        <f>INDEX(E31:P31,Report!$C$2)</f>
        <v/>
      </c>
      <c r="R31" s="6">
        <f>SUMIFS(E31:P31,$E$3:$P$3,"&lt;="&amp;Report!$C$2)</f>
        <v/>
      </c>
      <c r="S31">
        <f>IF(B31="",0,IF(COUNTIFS(Report!$A$5:$A$14,B31)&gt;0,0,1))</f>
        <v/>
      </c>
    </row>
    <row r="32">
      <c r="A32" s="4" t="n"/>
      <c r="B32" s="4" t="n"/>
      <c r="C32" s="4" t="n"/>
      <c r="D32" s="4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6">
        <f>INDEX(E32:P32,Report!$C$2)</f>
        <v/>
      </c>
      <c r="R32" s="6">
        <f>SUMIFS(E32:P32,$E$3:$P$3,"&lt;="&amp;Report!$C$2)</f>
        <v/>
      </c>
      <c r="S32">
        <f>IF(B32="",0,IF(COUNTIFS(Report!$A$5:$A$14,B32)&gt;0,0,1))</f>
        <v/>
      </c>
    </row>
    <row r="33">
      <c r="A33" s="4" t="n"/>
      <c r="B33" s="4" t="n"/>
      <c r="C33" s="4" t="n"/>
      <c r="D33" s="4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6">
        <f>INDEX(E33:P33,Report!$C$2)</f>
        <v/>
      </c>
      <c r="R33" s="6">
        <f>SUMIFS(E33:P33,$E$3:$P$3,"&lt;="&amp;Report!$C$2)</f>
        <v/>
      </c>
      <c r="S33">
        <f>IF(B33="",0,IF(COUNTIFS(Report!$A$5:$A$14,B33)&gt;0,0,1))</f>
        <v/>
      </c>
    </row>
    <row r="34">
      <c r="A34" s="4" t="n"/>
      <c r="B34" s="4" t="n"/>
      <c r="C34" s="4" t="n"/>
      <c r="D34" s="4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6">
        <f>INDEX(E34:P34,Report!$C$2)</f>
        <v/>
      </c>
      <c r="R34" s="6">
        <f>SUMIFS(E34:P34,$E$3:$P$3,"&lt;="&amp;Report!$C$2)</f>
        <v/>
      </c>
      <c r="S34">
        <f>IF(B34="",0,IF(COUNTIFS(Report!$A$5:$A$14,B34)&gt;0,0,1))</f>
        <v/>
      </c>
    </row>
    <row r="35">
      <c r="A35" s="4" t="n"/>
      <c r="B35" s="4" t="n"/>
      <c r="C35" s="4" t="n"/>
      <c r="D35" s="4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6">
        <f>INDEX(E35:P35,Report!$C$2)</f>
        <v/>
      </c>
      <c r="R35" s="6">
        <f>SUMIFS(E35:P35,$E$3:$P$3,"&lt;="&amp;Report!$C$2)</f>
        <v/>
      </c>
      <c r="S35">
        <f>IF(B35="",0,IF(COUNTIFS(Report!$A$5:$A$14,B35)&gt;0,0,1))</f>
        <v/>
      </c>
    </row>
    <row r="36">
      <c r="A36" s="4" t="n"/>
      <c r="B36" s="4" t="n"/>
      <c r="C36" s="4" t="n"/>
      <c r="D36" s="4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6">
        <f>INDEX(E36:P36,Report!$C$2)</f>
        <v/>
      </c>
      <c r="R36" s="6">
        <f>SUMIFS(E36:P36,$E$3:$P$3,"&lt;="&amp;Report!$C$2)</f>
        <v/>
      </c>
      <c r="S36">
        <f>IF(B36="",0,IF(COUNTIFS(Report!$A$5:$A$14,B36)&gt;0,0,1))</f>
        <v/>
      </c>
    </row>
    <row r="37">
      <c r="A37" s="4" t="n"/>
      <c r="B37" s="4" t="n"/>
      <c r="C37" s="4" t="n"/>
      <c r="D37" s="4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6">
        <f>INDEX(E37:P37,Report!$C$2)</f>
        <v/>
      </c>
      <c r="R37" s="6">
        <f>SUMIFS(E37:P37,$E$3:$P$3,"&lt;="&amp;Report!$C$2)</f>
        <v/>
      </c>
      <c r="S37">
        <f>IF(B37="",0,IF(COUNTIFS(Report!$A$5:$A$14,B37)&gt;0,0,1))</f>
        <v/>
      </c>
    </row>
    <row r="38">
      <c r="A38" s="4" t="n"/>
      <c r="B38" s="4" t="n"/>
      <c r="C38" s="4" t="n"/>
      <c r="D38" s="4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6">
        <f>INDEX(E38:P38,Report!$C$2)</f>
        <v/>
      </c>
      <c r="R38" s="6">
        <f>SUMIFS(E38:P38,$E$3:$P$3,"&lt;="&amp;Report!$C$2)</f>
        <v/>
      </c>
      <c r="S38">
        <f>IF(B38="",0,IF(COUNTIFS(Report!$A$5:$A$14,B38)&gt;0,0,1))</f>
        <v/>
      </c>
    </row>
    <row r="39">
      <c r="A39" s="4" t="n"/>
      <c r="B39" s="4" t="n"/>
      <c r="C39" s="4" t="n"/>
      <c r="D39" s="4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6">
        <f>INDEX(E39:P39,Report!$C$2)</f>
        <v/>
      </c>
      <c r="R39" s="6">
        <f>SUMIFS(E39:P39,$E$3:$P$3,"&lt;="&amp;Report!$C$2)</f>
        <v/>
      </c>
      <c r="S39">
        <f>IF(B39="",0,IF(COUNTIFS(Report!$A$5:$A$14,B39)&gt;0,0,1))</f>
        <v/>
      </c>
    </row>
    <row r="40">
      <c r="A40" s="4" t="n"/>
      <c r="B40" s="4" t="n"/>
      <c r="C40" s="4" t="n"/>
      <c r="D40" s="4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6">
        <f>INDEX(E40:P40,Report!$C$2)</f>
        <v/>
      </c>
      <c r="R40" s="6">
        <f>SUMIFS(E40:P40,$E$3:$P$3,"&lt;="&amp;Report!$C$2)</f>
        <v/>
      </c>
      <c r="S40">
        <f>IF(B40="",0,IF(COUNTIFS(Report!$A$5:$A$14,B40)&gt;0,0,1))</f>
        <v/>
      </c>
    </row>
    <row r="41">
      <c r="A41" s="4" t="n"/>
      <c r="B41" s="4" t="n"/>
      <c r="C41" s="4" t="n"/>
      <c r="D41" s="4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6">
        <f>INDEX(E41:P41,Report!$C$2)</f>
        <v/>
      </c>
      <c r="R41" s="6">
        <f>SUMIFS(E41:P41,$E$3:$P$3,"&lt;="&amp;Report!$C$2)</f>
        <v/>
      </c>
      <c r="S41">
        <f>IF(B41="",0,IF(COUNTIFS(Report!$A$5:$A$14,B41)&gt;0,0,1))</f>
        <v/>
      </c>
    </row>
    <row r="42">
      <c r="A42" s="4" t="n"/>
      <c r="B42" s="4" t="n"/>
      <c r="C42" s="4" t="n"/>
      <c r="D42" s="4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6">
        <f>INDEX(E42:P42,Report!$C$2)</f>
        <v/>
      </c>
      <c r="R42" s="6">
        <f>SUMIFS(E42:P42,$E$3:$P$3,"&lt;="&amp;Report!$C$2)</f>
        <v/>
      </c>
      <c r="S42">
        <f>IF(B42="",0,IF(COUNTIFS(Report!$A$5:$A$14,B42)&gt;0,0,1))</f>
        <v/>
      </c>
    </row>
    <row r="43">
      <c r="A43" s="4" t="n"/>
      <c r="B43" s="4" t="n"/>
      <c r="C43" s="4" t="n"/>
      <c r="D43" s="4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6">
        <f>INDEX(E43:P43,Report!$C$2)</f>
        <v/>
      </c>
      <c r="R43" s="6">
        <f>SUMIFS(E43:P43,$E$3:$P$3,"&lt;="&amp;Report!$C$2)</f>
        <v/>
      </c>
      <c r="S43">
        <f>IF(B43="",0,IF(COUNTIFS(Report!$A$5:$A$14,B43)&gt;0,0,1))</f>
        <v/>
      </c>
    </row>
    <row r="44">
      <c r="A44" s="4" t="n"/>
      <c r="B44" s="4" t="n"/>
      <c r="C44" s="4" t="n"/>
      <c r="D44" s="4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6">
        <f>INDEX(E44:P44,Report!$C$2)</f>
        <v/>
      </c>
      <c r="R44" s="6">
        <f>SUMIFS(E44:P44,$E$3:$P$3,"&lt;="&amp;Report!$C$2)</f>
        <v/>
      </c>
      <c r="S44">
        <f>IF(B44="",0,IF(COUNTIFS(Report!$A$5:$A$14,B44)&gt;0,0,1))</f>
        <v/>
      </c>
    </row>
    <row r="45">
      <c r="A45" s="8" t="inlineStr">
        <is>
          <t>Total</t>
        </is>
      </c>
      <c r="B45" s="8" t="n"/>
      <c r="C45" s="8" t="n"/>
      <c r="D45" s="8" t="n"/>
      <c r="E45" s="9">
        <f>SUMIFS(E5:E44,$C$5:$C$44,"Revenue")-SUMIFS(E5:E44,$C$5:$C$44,"Cost")</f>
        <v/>
      </c>
      <c r="F45" s="9">
        <f>SUMIFS(F5:F44,$C$5:$C$44,"Revenue")-SUMIFS(F5:F44,$C$5:$C$44,"Cost")</f>
        <v/>
      </c>
      <c r="G45" s="9">
        <f>SUMIFS(G5:G44,$C$5:$C$44,"Revenue")-SUMIFS(G5:G44,$C$5:$C$44,"Cost")</f>
        <v/>
      </c>
      <c r="H45" s="9">
        <f>SUMIFS(H5:H44,$C$5:$C$44,"Revenue")-SUMIFS(H5:H44,$C$5:$C$44,"Cost")</f>
        <v/>
      </c>
      <c r="I45" s="9">
        <f>SUMIFS(I5:I44,$C$5:$C$44,"Revenue")-SUMIFS(I5:I44,$C$5:$C$44,"Cost")</f>
        <v/>
      </c>
      <c r="J45" s="9">
        <f>SUMIFS(J5:J44,$C$5:$C$44,"Revenue")-SUMIFS(J5:J44,$C$5:$C$44,"Cost")</f>
        <v/>
      </c>
      <c r="K45" s="9">
        <f>SUMIFS(K5:K44,$C$5:$C$44,"Revenue")-SUMIFS(K5:K44,$C$5:$C$44,"Cost")</f>
        <v/>
      </c>
      <c r="L45" s="9">
        <f>SUMIFS(L5:L44,$C$5:$C$44,"Revenue")-SUMIFS(L5:L44,$C$5:$C$44,"Cost")</f>
        <v/>
      </c>
      <c r="M45" s="9">
        <f>SUMIFS(M5:M44,$C$5:$C$44,"Revenue")-SUMIFS(M5:M44,$C$5:$C$44,"Cost")</f>
        <v/>
      </c>
      <c r="N45" s="9">
        <f>SUMIFS(N5:N44,$C$5:$C$44,"Revenue")-SUMIFS(N5:N44,$C$5:$C$44,"Cost")</f>
        <v/>
      </c>
      <c r="O45" s="9">
        <f>SUMIFS(O5:O44,$C$5:$C$44,"Revenue")-SUMIFS(O5:O44,$C$5:$C$44,"Cost")</f>
        <v/>
      </c>
      <c r="P45" s="9">
        <f>SUMIFS(P5:P44,$C$5:$C$44,"Revenue")-SUMIFS(P5:P44,$C$5:$C$44,"Cost")</f>
        <v/>
      </c>
      <c r="Q45" s="9">
        <f>SUMIFS(Q5:Q44,$C$5:$C$44,"Revenue")-SUMIFS(Q5:Q44,$C$5:$C$44,"Cost")</f>
        <v/>
      </c>
      <c r="R45" s="9">
        <f>SUMIFS(R5:R44,$C$5:$C$44,"Revenue")-SUMIFS(R5:R44,$C$5:$C$44,"Cost")</f>
        <v/>
      </c>
      <c r="S45" s="8">
        <f>SUM(S5:S44)</f>
        <v/>
      </c>
    </row>
    <row r="46">
      <c r="A46" s="3" t="inlineStr">
        <is>
          <t>Total row = revenue minus costs, which is operating profit for the lines on the Report.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Covirage (covirage.ai)</dc:creator>
  <dc:title>Budget vs actual report template</dc:title>
  <dcterms:created xsi:type="dcterms:W3CDTF">2026-10-01T06:43:16Z</dcterms:created>
  <dcterms:modified xsi:type="dcterms:W3CDTF">2026-10-01T06:43:16Z</dcterms:modified>
</cp:coreProperties>
</file>