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a0692ad6941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ope" sheetId="1" r:id="Rbdfdc7bed0734602"/>
    <x:sheet xmlns:r="http://schemas.openxmlformats.org/officeDocument/2006/relationships" name="Milestones" sheetId="2" r:id="Rb021a4c056ed4d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$#,##0;($#,##0);&quot;-&quot;"/>
    <x:numFmt numFmtId="202" formatCode="#,##0;(#,##0);&quot;-&quot;"/>
  </x:numFmts>
  <x:fonts count="7">
    <x:font>
      <x:sz val="11"/>
      <x:name val="Carlito"/>
    </x:font>
    <x:font>
      <x:sz val="11"/>
      <x:color rgb="FF172238"/>
      <x:name val="Arial"/>
    </x:font>
    <x:font>
      <x:b/>
      <x:sz val="15"/>
      <x:color rgb="FF172238"/>
      <x:name val="Arial"/>
    </x:font>
    <x:font>
      <x:i/>
      <x:sz val="11"/>
      <x:color rgb="FF172238"/>
      <x:name val="Arial"/>
    </x:font>
    <x:font>
      <x:b/>
      <x:sz val="11"/>
      <x:color rgb="FFFFFFFF"/>
      <x:name val="Arial"/>
    </x:font>
    <x:font>
      <x:sz val="10"/>
      <x:color rgb="FF526078"/>
      <x:name val="Arial"/>
    </x:font>
    <x:font>
      <x:b/>
      <x:sz val="11"/>
      <x:color rgb="FF1722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2346AB"/>
      </x:patternFill>
    </x:fill>
    <x:fill>
      <x:patternFill patternType="solid">
        <x:fgColor rgb="FFFFF8E6"/>
      </x:patternFill>
    </x:fill>
    <x:fill>
      <x:patternFill patternType="solid">
        <x:fgColor rgb="FFEEF3FB"/>
      </x:patternFill>
    </x:fill>
  </x:fills>
  <x:borders count="2">
    <x:border/>
    <x:border>
      <x:bottom style="thin">
        <x:color rgb="FFA7B4CD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horizontal="right" vertical="center"/>
    </x:xf>
    <x:xf numFmtId="201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24"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7d8f23fca44da2" /><Relationship Type="http://schemas.openxmlformats.org/officeDocument/2006/relationships/theme" Target="/xl/theme/theme1.xml" Id="Rcf781f54136746af" /><Relationship Type="http://schemas.openxmlformats.org/officeDocument/2006/relationships/sharedStrings" Target="/xl/sharedStrings.xml" Id="Rf2dd62594e76474a" /><Relationship Type="http://schemas.openxmlformats.org/officeDocument/2006/relationships/worksheet" Target="/xl/worksheets/sheet1.xml" Id="Rbdfdc7bed0734602" /><Relationship Type="http://schemas.openxmlformats.org/officeDocument/2006/relationships/worksheet" Target="/xl/worksheets/sheet2.xml" Id="Rb021a4c056ed4db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46AB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34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0" customHeight="1">
      <x:c r="A2" s="4" t="str">
        <x:v>Analytics statement of work</x:v>
      </x:c>
      <x:c r="B2" s="5"/>
      <x:c r="C2" s="5"/>
      <x:c r="D2" s="5"/>
      <x:c r="E2" s="5"/>
      <x:c r="F2" s="5"/>
      <x:c r="G2" s="5"/>
      <x:c r="H2" s="5"/>
      <x:c r="I2" s="5"/>
    </x:row>
    <x:row r="3" ht="25" customHeight="1">
      <x:c r="A3" s="6" t="str">
        <x:v>Synthetic sample data. Replace inputs before use.</x:v>
      </x:c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2" t="str">
        <x:v>As-of date</x:v>
      </x:c>
      <x:c r="B4" s="8" t="n">
        <x:v>46301.5</x:v>
      </x:c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2" t="str">
        <x:v>Agreed deliverables</x:v>
      </x:c>
      <x:c r="B6" s="2"/>
      <x:c r="C6" s="25" t="n">
        <x:f>COUNTIFS($I$13:$I$32,"Agreed")</x:f>
        <x:v>2</x:v>
      </x:c>
      <x:c r="D6" s="2"/>
      <x:c r="E6" s="2"/>
      <x:c r="F6" s="2"/>
      <x:c r="G6" s="2"/>
      <x:c r="H6" s="2"/>
      <x:c r="I6" s="2"/>
    </x:row>
    <x:row r="7" ht="25" customHeight="1">
      <x:c r="A7" s="2" t="str">
        <x:v>Deliverables awaiting agreement</x:v>
      </x:c>
      <x:c r="B7" s="2"/>
      <x:c r="C7" s="25" t="n">
        <x:f>COUNTA($A$13:$A$32)-COUNTIFS($I$13:$I$32,"Agreed")</x:f>
        <x:v>1</x:v>
      </x:c>
      <x:c r="D7" s="2"/>
      <x:c r="E7" s="2"/>
      <x:c r="F7" s="2"/>
      <x:c r="G7" s="2"/>
      <x:c r="H7" s="2"/>
      <x:c r="I7" s="2"/>
    </x:row>
    <x:row r="8" ht="25" customHeight="1">
      <x:c r="A8" s="2" t="str">
        <x:v>Quoted milestone fees (USD)</x:v>
      </x:c>
      <x:c r="B8" s="2"/>
      <x:c r="C8" s="28" t="n">
        <x:f>SUM('Milestones'!$D$13:$D$32)</x:f>
        <x:v>10000</x:v>
      </x:c>
      <x:c r="D8" s="2"/>
      <x:c r="E8" s="2"/>
      <x:c r="F8" s="2"/>
      <x:c r="G8" s="2"/>
      <x:c r="H8" s="2"/>
      <x:c r="I8" s="2"/>
    </x:row>
    <x:row r="9" ht="25" customHeight="1">
      <x:c r="A9" s="2" t="str">
        <x:v>Ready-to-invoice fees (USD)</x:v>
      </x:c>
      <x:c r="B9" s="2"/>
      <x:c r="C9" s="28" t="n">
        <x:f>SUM('Milestones'!$J$13:$J$32)</x:f>
        <x:v>2000</x:v>
      </x:c>
      <x:c r="D9" s="2"/>
      <x:c r="E9" s="2"/>
      <x:c r="F9" s="2"/>
      <x:c r="G9" s="2"/>
      <x:c r="H9" s="2"/>
      <x:c r="I9" s="2"/>
    </x:row>
    <x:row r="10" ht="25" customHeight="1">
      <x:c r="A10" s="6" t="str">
        <x:v>Amber cells are editable. Calculated columns use a pale blue fill.</x:v>
      </x:c>
      <x:c r="B10" s="2"/>
      <x:c r="C10" s="2"/>
      <x:c r="D10" s="2"/>
      <x:c r="E10" s="2"/>
      <x:c r="F10" s="2"/>
      <x:c r="G10" s="2"/>
      <x:c r="H10" s="2"/>
      <x:c r="I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</x:row>
    <x:row r="12" ht="48" customHeight="1">
      <x:c r="A12" s="12" t="str">
        <x:v>Deliverable ID</x:v>
      </x:c>
      <x:c r="B12" s="12" t="str">
        <x:v>Deliverable</x:v>
      </x:c>
      <x:c r="C12" s="12" t="str">
        <x:v>Boundary</x:v>
      </x:c>
      <x:c r="D12" s="12" t="str">
        <x:v>Responsible party</x:v>
      </x:c>
      <x:c r="E12" s="12" t="str">
        <x:v>Acceptance reference</x:v>
      </x:c>
      <x:c r="F12" s="12" t="str">
        <x:v>Handover reference</x:v>
      </x:c>
      <x:c r="G12" s="12" t="str">
        <x:v>Approver</x:v>
      </x:c>
      <x:c r="H12" s="12" t="str">
        <x:v>Approved date</x:v>
      </x:c>
      <x:c r="I12" s="12" t="str">
        <x:v>Scope status</x:v>
      </x:c>
    </x:row>
    <x:row r="13" ht="26.399999618530273" hidden="0" customHeight="1">
      <x:c r="A13" s="13" t="str">
        <x:v>DEL-01</x:v>
      </x:c>
      <x:c r="B13" s="17" t="str">
        <x:v>Source review</x:v>
      </x:c>
      <x:c r="C13" s="17" t="str">
        <x:v>One agreed sample export</x:v>
      </x:c>
      <x:c r="D13" s="17" t="str">
        <x:v>Customer and analyst</x:v>
      </x:c>
      <x:c r="E13" s="13" t="str">
        <x:v>ACC-01</x:v>
      </x:c>
      <x:c r="F13" s="13" t="str">
        <x:v>HAND-01</x:v>
      </x:c>
      <x:c r="G13" s="13" t="str">
        <x:v>Owner A</x:v>
      </x:c>
      <x:c r="H13" s="16" t="n">
        <x:v>46296.5</x:v>
      </x:c>
      <x:c r="I13" s="14" t="str">
        <x:f>IF(ISBLANK(A13),"",IF(COUNTIFS($A$13:$A$32,A13)&lt;&gt;1,"Duplicate",IF(OR(ISBLANK(B13),ISBLANK(C13),ISBLANK(D13),ISBLANK(E13),ISBLANK(F13)),"Incomplete",IF(OR(ISBLANK(G13),ISBLANK(H13)),"Awaiting approval","Agreed"))))</x:f>
        <x:v>Agreed</x:v>
      </x:c>
    </x:row>
    <x:row r="14" ht="15" hidden="0" customHeight="1">
      <x:c r="A14" s="13" t="str">
        <x:v>DEL-02</x:v>
      </x:c>
      <x:c r="B14" s="17" t="str">
        <x:v>Customer-growth report</x:v>
      </x:c>
      <x:c r="C14" s="17" t="str">
        <x:v>Defined book and period</x:v>
      </x:c>
      <x:c r="D14" s="17" t="str">
        <x:v>Analyst</x:v>
      </x:c>
      <x:c r="E14" s="13" t="str">
        <x:v>ACC-02</x:v>
      </x:c>
      <x:c r="F14" s="13" t="str">
        <x:v>HAND-02</x:v>
      </x:c>
      <x:c r="G14" s="13" t="str">
        <x:v>Owner A</x:v>
      </x:c>
      <x:c r="H14" s="16" t="n">
        <x:v>46296.5</x:v>
      </x:c>
      <x:c r="I14" s="14" t="str">
        <x:f>IF(ISBLANK(A14),"",IF(COUNTIFS($A$13:$A$32,A14)&lt;&gt;1,"Duplicate",IF(OR(ISBLANK(B14),ISBLANK(C14),ISBLANK(D14),ISBLANK(E14),ISBLANK(F14)),"Incomplete",IF(OR(ISBLANK(G14),ISBLANK(H14)),"Awaiting approval","Agreed"))))</x:f>
        <x:v>Agreed</x:v>
      </x:c>
    </x:row>
    <x:row r="15" ht="26.399999618530273" hidden="0" customHeight="1">
      <x:c r="A15" s="13" t="str">
        <x:v>DEL-03</x:v>
      </x:c>
      <x:c r="B15" s="17" t="str">
        <x:v>Handover</x:v>
      </x:c>
      <x:c r="C15" s="17" t="str">
        <x:v>Report definitions and export</x:v>
      </x:c>
      <x:c r="D15" s="17" t="str">
        <x:v>Analyst</x:v>
      </x:c>
      <x:c r="E15" s="13" t="str">
        <x:v>ACC-03</x:v>
      </x:c>
      <x:c r="F15" s="13" t="str">
        <x:v>HAND-03</x:v>
      </x:c>
      <x:c r="G15" s="13"/>
      <x:c r="H15" s="16"/>
      <x:c r="I15" s="14" t="str">
        <x:f>IF(ISBLANK(A15),"",IF(COUNTIFS($A$13:$A$32,A15)&lt;&gt;1,"Duplicate",IF(OR(ISBLANK(B15),ISBLANK(C15),ISBLANK(D15),ISBLANK(E15),ISBLANK(F15)),"Incomplete",IF(OR(ISBLANK(G15),ISBLANK(H15)),"Awaiting approval","Agreed"))))</x:f>
        <x:v>Awaiting approval</x:v>
      </x:c>
    </x:row>
    <x:row r="16" ht="25" customHeight="1">
      <x:c r="A16" s="13"/>
      <x:c r="B16" s="17"/>
      <x:c r="C16" s="17"/>
      <x:c r="D16" s="17"/>
      <x:c r="E16" s="13"/>
      <x:c r="F16" s="13"/>
      <x:c r="G16" s="13"/>
      <x:c r="H16" s="16"/>
      <x:c r="I16" s="14" t="str">
        <x:f>IF(ISBLANK(A16),"",IF(COUNTIFS($A$13:$A$32,A16)&lt;&gt;1,"Duplicate",IF(OR(ISBLANK(B16),ISBLANK(C16),ISBLANK(D16),ISBLANK(E16),ISBLANK(F16)),"Incomplete",IF(OR(ISBLANK(G16),ISBLANK(H16)),"Awaiting approval","Agreed"))))</x:f>
      </x:c>
    </x:row>
    <x:row r="17" ht="25" customHeight="1">
      <x:c r="A17" s="13"/>
      <x:c r="B17" s="17"/>
      <x:c r="C17" s="17"/>
      <x:c r="D17" s="17"/>
      <x:c r="E17" s="13"/>
      <x:c r="F17" s="13"/>
      <x:c r="G17" s="13"/>
      <x:c r="H17" s="16"/>
      <x:c r="I17" s="14" t="str">
        <x:f>IF(ISBLANK(A17),"",IF(COUNTIFS($A$13:$A$32,A17)&lt;&gt;1,"Duplicate",IF(OR(ISBLANK(B17),ISBLANK(C17),ISBLANK(D17),ISBLANK(E17),ISBLANK(F17)),"Incomplete",IF(OR(ISBLANK(G17),ISBLANK(H17)),"Awaiting approval","Agreed"))))</x:f>
      </x:c>
    </x:row>
    <x:row r="18" ht="25" customHeight="1">
      <x:c r="A18" s="13"/>
      <x:c r="B18" s="17"/>
      <x:c r="C18" s="17"/>
      <x:c r="D18" s="17"/>
      <x:c r="E18" s="13"/>
      <x:c r="F18" s="13"/>
      <x:c r="G18" s="13"/>
      <x:c r="H18" s="16"/>
      <x:c r="I18" s="14" t="str">
        <x:f>IF(ISBLANK(A18),"",IF(COUNTIFS($A$13:$A$32,A18)&lt;&gt;1,"Duplicate",IF(OR(ISBLANK(B18),ISBLANK(C18),ISBLANK(D18),ISBLANK(E18),ISBLANK(F18)),"Incomplete",IF(OR(ISBLANK(G18),ISBLANK(H18)),"Awaiting approval","Agreed"))))</x:f>
      </x:c>
    </x:row>
    <x:row r="19" ht="25" customHeight="1">
      <x:c r="A19" s="13"/>
      <x:c r="B19" s="17"/>
      <x:c r="C19" s="17"/>
      <x:c r="D19" s="17"/>
      <x:c r="E19" s="13"/>
      <x:c r="F19" s="13"/>
      <x:c r="G19" s="13"/>
      <x:c r="H19" s="16"/>
      <x:c r="I19" s="14" t="str">
        <x:f>IF(ISBLANK(A19),"",IF(COUNTIFS($A$13:$A$32,A19)&lt;&gt;1,"Duplicate",IF(OR(ISBLANK(B19),ISBLANK(C19),ISBLANK(D19),ISBLANK(E19),ISBLANK(F19)),"Incomplete",IF(OR(ISBLANK(G19),ISBLANK(H19)),"Awaiting approval","Agreed"))))</x:f>
      </x:c>
    </x:row>
    <x:row r="20" ht="25" customHeight="1">
      <x:c r="A20" s="13"/>
      <x:c r="B20" s="17"/>
      <x:c r="C20" s="17"/>
      <x:c r="D20" s="17"/>
      <x:c r="E20" s="13"/>
      <x:c r="F20" s="13"/>
      <x:c r="G20" s="13"/>
      <x:c r="H20" s="16"/>
      <x:c r="I20" s="14" t="str">
        <x:f>IF(ISBLANK(A20),"",IF(COUNTIFS($A$13:$A$32,A20)&lt;&gt;1,"Duplicate",IF(OR(ISBLANK(B20),ISBLANK(C20),ISBLANK(D20),ISBLANK(E20),ISBLANK(F20)),"Incomplete",IF(OR(ISBLANK(G20),ISBLANK(H20)),"Awaiting approval","Agreed"))))</x:f>
      </x:c>
    </x:row>
    <x:row r="21" ht="25" customHeight="1">
      <x:c r="A21" s="13"/>
      <x:c r="B21" s="17"/>
      <x:c r="C21" s="17"/>
      <x:c r="D21" s="17"/>
      <x:c r="E21" s="13"/>
      <x:c r="F21" s="13"/>
      <x:c r="G21" s="13"/>
      <x:c r="H21" s="16"/>
      <x:c r="I21" s="14" t="str">
        <x:f>IF(ISBLANK(A21),"",IF(COUNTIFS($A$13:$A$32,A21)&lt;&gt;1,"Duplicate",IF(OR(ISBLANK(B21),ISBLANK(C21),ISBLANK(D21),ISBLANK(E21),ISBLANK(F21)),"Incomplete",IF(OR(ISBLANK(G21),ISBLANK(H21)),"Awaiting approval","Agreed"))))</x:f>
      </x:c>
    </x:row>
    <x:row r="22" ht="25" customHeight="1">
      <x:c r="A22" s="13"/>
      <x:c r="B22" s="17"/>
      <x:c r="C22" s="17"/>
      <x:c r="D22" s="17"/>
      <x:c r="E22" s="13"/>
      <x:c r="F22" s="13"/>
      <x:c r="G22" s="13"/>
      <x:c r="H22" s="16"/>
      <x:c r="I22" s="14" t="str">
        <x:f>IF(ISBLANK(A22),"",IF(COUNTIFS($A$13:$A$32,A22)&lt;&gt;1,"Duplicate",IF(OR(ISBLANK(B22),ISBLANK(C22),ISBLANK(D22),ISBLANK(E22),ISBLANK(F22)),"Incomplete",IF(OR(ISBLANK(G22),ISBLANK(H22)),"Awaiting approval","Agreed"))))</x:f>
      </x:c>
    </x:row>
    <x:row r="23" ht="25" customHeight="1">
      <x:c r="A23" s="13"/>
      <x:c r="B23" s="17"/>
      <x:c r="C23" s="17"/>
      <x:c r="D23" s="17"/>
      <x:c r="E23" s="13"/>
      <x:c r="F23" s="13"/>
      <x:c r="G23" s="13"/>
      <x:c r="H23" s="16"/>
      <x:c r="I23" s="14" t="str">
        <x:f>IF(ISBLANK(A23),"",IF(COUNTIFS($A$13:$A$32,A23)&lt;&gt;1,"Duplicate",IF(OR(ISBLANK(B23),ISBLANK(C23),ISBLANK(D23),ISBLANK(E23),ISBLANK(F23)),"Incomplete",IF(OR(ISBLANK(G23),ISBLANK(H23)),"Awaiting approval","Agreed"))))</x:f>
      </x:c>
    </x:row>
    <x:row r="24" ht="25" customHeight="1">
      <x:c r="A24" s="13"/>
      <x:c r="B24" s="17"/>
      <x:c r="C24" s="17"/>
      <x:c r="D24" s="17"/>
      <x:c r="E24" s="13"/>
      <x:c r="F24" s="13"/>
      <x:c r="G24" s="13"/>
      <x:c r="H24" s="16"/>
      <x:c r="I24" s="14" t="str">
        <x:f>IF(ISBLANK(A24),"",IF(COUNTIFS($A$13:$A$32,A24)&lt;&gt;1,"Duplicate",IF(OR(ISBLANK(B24),ISBLANK(C24),ISBLANK(D24),ISBLANK(E24),ISBLANK(F24)),"Incomplete",IF(OR(ISBLANK(G24),ISBLANK(H24)),"Awaiting approval","Agreed"))))</x:f>
      </x:c>
    </x:row>
    <x:row r="25" ht="25" customHeight="1">
      <x:c r="A25" s="13"/>
      <x:c r="B25" s="17"/>
      <x:c r="C25" s="17"/>
      <x:c r="D25" s="17"/>
      <x:c r="E25" s="13"/>
      <x:c r="F25" s="13"/>
      <x:c r="G25" s="13"/>
      <x:c r="H25" s="16"/>
      <x:c r="I25" s="14" t="str">
        <x:f>IF(ISBLANK(A25),"",IF(COUNTIFS($A$13:$A$32,A25)&lt;&gt;1,"Duplicate",IF(OR(ISBLANK(B25),ISBLANK(C25),ISBLANK(D25),ISBLANK(E25),ISBLANK(F25)),"Incomplete",IF(OR(ISBLANK(G25),ISBLANK(H25)),"Awaiting approval","Agreed"))))</x:f>
      </x:c>
    </x:row>
    <x:row r="26" ht="25" customHeight="1">
      <x:c r="A26" s="13"/>
      <x:c r="B26" s="17"/>
      <x:c r="C26" s="17"/>
      <x:c r="D26" s="17"/>
      <x:c r="E26" s="13"/>
      <x:c r="F26" s="13"/>
      <x:c r="G26" s="13"/>
      <x:c r="H26" s="16"/>
      <x:c r="I26" s="14" t="str">
        <x:f>IF(ISBLANK(A26),"",IF(COUNTIFS($A$13:$A$32,A26)&lt;&gt;1,"Duplicate",IF(OR(ISBLANK(B26),ISBLANK(C26),ISBLANK(D26),ISBLANK(E26),ISBLANK(F26)),"Incomplete",IF(OR(ISBLANK(G26),ISBLANK(H26)),"Awaiting approval","Agreed"))))</x:f>
      </x:c>
    </x:row>
    <x:row r="27" ht="25" customHeight="1">
      <x:c r="A27" s="13"/>
      <x:c r="B27" s="17"/>
      <x:c r="C27" s="17"/>
      <x:c r="D27" s="17"/>
      <x:c r="E27" s="13"/>
      <x:c r="F27" s="13"/>
      <x:c r="G27" s="13"/>
      <x:c r="H27" s="16"/>
      <x:c r="I27" s="14" t="str">
        <x:f>IF(ISBLANK(A27),"",IF(COUNTIFS($A$13:$A$32,A27)&lt;&gt;1,"Duplicate",IF(OR(ISBLANK(B27),ISBLANK(C27),ISBLANK(D27),ISBLANK(E27),ISBLANK(F27)),"Incomplete",IF(OR(ISBLANK(G27),ISBLANK(H27)),"Awaiting approval","Agreed"))))</x:f>
      </x:c>
    </x:row>
    <x:row r="28" ht="25" customHeight="1">
      <x:c r="A28" s="13"/>
      <x:c r="B28" s="17"/>
      <x:c r="C28" s="17"/>
      <x:c r="D28" s="17"/>
      <x:c r="E28" s="13"/>
      <x:c r="F28" s="13"/>
      <x:c r="G28" s="13"/>
      <x:c r="H28" s="16"/>
      <x:c r="I28" s="14" t="str">
        <x:f>IF(ISBLANK(A28),"",IF(COUNTIFS($A$13:$A$32,A28)&lt;&gt;1,"Duplicate",IF(OR(ISBLANK(B28),ISBLANK(C28),ISBLANK(D28),ISBLANK(E28),ISBLANK(F28)),"Incomplete",IF(OR(ISBLANK(G28),ISBLANK(H28)),"Awaiting approval","Agreed"))))</x:f>
      </x:c>
    </x:row>
    <x:row r="29" ht="25" customHeight="1">
      <x:c r="A29" s="13"/>
      <x:c r="B29" s="17"/>
      <x:c r="C29" s="17"/>
      <x:c r="D29" s="17"/>
      <x:c r="E29" s="13"/>
      <x:c r="F29" s="13"/>
      <x:c r="G29" s="13"/>
      <x:c r="H29" s="16"/>
      <x:c r="I29" s="14" t="str">
        <x:f>IF(ISBLANK(A29),"",IF(COUNTIFS($A$13:$A$32,A29)&lt;&gt;1,"Duplicate",IF(OR(ISBLANK(B29),ISBLANK(C29),ISBLANK(D29),ISBLANK(E29),ISBLANK(F29)),"Incomplete",IF(OR(ISBLANK(G29),ISBLANK(H29)),"Awaiting approval","Agreed"))))</x:f>
      </x:c>
    </x:row>
    <x:row r="30" ht="25" customHeight="1">
      <x:c r="A30" s="13"/>
      <x:c r="B30" s="17"/>
      <x:c r="C30" s="17"/>
      <x:c r="D30" s="17"/>
      <x:c r="E30" s="13"/>
      <x:c r="F30" s="13"/>
      <x:c r="G30" s="13"/>
      <x:c r="H30" s="16"/>
      <x:c r="I30" s="14" t="str">
        <x:f>IF(ISBLANK(A30),"",IF(COUNTIFS($A$13:$A$32,A30)&lt;&gt;1,"Duplicate",IF(OR(ISBLANK(B30),ISBLANK(C30),ISBLANK(D30),ISBLANK(E30),ISBLANK(F30)),"Incomplete",IF(OR(ISBLANK(G30),ISBLANK(H30)),"Awaiting approval","Agreed"))))</x:f>
      </x:c>
    </x:row>
    <x:row r="31" ht="25" customHeight="1">
      <x:c r="A31" s="13"/>
      <x:c r="B31" s="17"/>
      <x:c r="C31" s="17"/>
      <x:c r="D31" s="17"/>
      <x:c r="E31" s="13"/>
      <x:c r="F31" s="13"/>
      <x:c r="G31" s="13"/>
      <x:c r="H31" s="16"/>
      <x:c r="I31" s="14" t="str">
        <x:f>IF(ISBLANK(A31),"",IF(COUNTIFS($A$13:$A$32,A31)&lt;&gt;1,"Duplicate",IF(OR(ISBLANK(B31),ISBLANK(C31),ISBLANK(D31),ISBLANK(E31),ISBLANK(F31)),"Incomplete",IF(OR(ISBLANK(G31),ISBLANK(H31)),"Awaiting approval","Agreed"))))</x:f>
      </x:c>
    </x:row>
    <x:row r="32" ht="25" customHeight="1">
      <x:c r="A32" s="13"/>
      <x:c r="B32" s="17"/>
      <x:c r="C32" s="17"/>
      <x:c r="D32" s="17"/>
      <x:c r="E32" s="13"/>
      <x:c r="F32" s="13"/>
      <x:c r="G32" s="13"/>
      <x:c r="H32" s="16"/>
      <x:c r="I32" s="14" t="str">
        <x:f>IF(ISBLANK(A32),"",IF(COUNTIFS($A$13:$A$32,A32)&lt;&gt;1,"Duplicate",IF(OR(ISBLANK(B32),ISBLANK(C32),ISBLANK(D32),ISBLANK(E32),ISBLANK(F32)),"Incomplete",IF(OR(ISBLANK(G32),ISBLANK(H32)),"Awaiting approval","Agreed"))))</x:f>
      </x:c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5" customHeight="1">
      <x:c r="A35" s="18" t="str">
        <x:v>Synthetic commercial scope. Sample USD fees are illustrative and are not Covirage published prices.</x:v>
      </x:c>
      <x:c r="B35" s="2"/>
      <x:c r="C35" s="2"/>
      <x:c r="D35" s="2"/>
      <x:c r="E35" s="2"/>
      <x:c r="F35" s="2"/>
      <x:c r="G35" s="2"/>
      <x:c r="H35" s="2"/>
      <x:c r="I35" s="2"/>
    </x:row>
    <x:row r="36" ht="25" customHeight="1">
      <x:c r="A36" s="18" t="str">
        <x:v>Define acceptance tests, data handling and contract terms in the referenced documents before agreement.</x:v>
      </x:c>
      <x:c r="B36" s="2"/>
      <x:c r="C36" s="2"/>
      <x:c r="D36" s="2"/>
      <x:c r="E36" s="2"/>
      <x:c r="F36" s="2"/>
      <x:c r="G36" s="2"/>
      <x:c r="H36" s="2"/>
      <x:c r="I36" s="2"/>
    </x:row>
    <x:row r="37" ht="25" customHeight="1">
      <x:c r="A37" s="18" t="str">
        <x:v>Accepted and approved-for-invoice are separate prerequisites. This does not collect payment or recognize revenue.</x:v>
      </x:c>
      <x:c r="B37" s="2"/>
      <x:c r="C37" s="2"/>
      <x:c r="D37" s="2"/>
      <x:c r="E37" s="2"/>
      <x:c r="F37" s="2"/>
      <x:c r="G37" s="2"/>
      <x:c r="H37" s="2"/>
      <x:c r="I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</x:row>
  </x:sheetData>
  <x:conditionalFormatting sqref="I13:I32">
    <x:cfRule type="containsText" dxfId="0" priority="1" operator="containsText" text="Incomplete"/>
    <x:cfRule type="containsText" dxfId="1" priority="2" operator="containsText" text="Unknown"/>
    <x:cfRule type="containsText" dxfId="2" priority="3" operator="containsText" text="Duplicate"/>
    <x:cfRule type="containsText" dxfId="3" priority="4" operator="containsText" text="Invalid"/>
    <x:cfRule type="containsText" dxfId="4" priority="5" operator="containsText" text="Overlap"/>
    <x:cfRule type="containsText" dxfId="5" priority="6" operator="containsText" text="Conflicting"/>
    <x:cfRule type="containsText" dxfId="6" priority="7" operator="containsText" text="Due"/>
    <x:cfRule type="containsText" dxfId="7" priority="8" operator="containsText" text="due"/>
    <x:cfRule type="containsText" dxfId="8" priority="9" operator="containsText" text="Pending"/>
    <x:cfRule type="containsText" dxfId="9" priority="10" operator="containsText" text="Awaiting"/>
    <x:cfRule type="containsText" dxfId="10" priority="11" operator="containsText" text="Unreviewed"/>
    <x:cfRule type="containsText" dxfId="11" priority="12" operator="containsText" text="Review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346AB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34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8" hidden="0" customWidth="1"/>
    <x:col min="10" max="10" width="2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4" t="str">
        <x:v>Fees and acceptance milestones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5" customHeight="1">
      <x:c r="A3" s="6" t="str">
        <x:v>Synthetic sample data. Replace inputs before use.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" t="str">
        <x:v>As-of date</x:v>
      </x:c>
      <x:c r="B4" s="8" t="n">
        <x:v>46301.5</x:v>
      </x:c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5" customHeight="1">
      <x:c r="A6" s="2" t="str">
        <x:v>Quoted fees (USD)</x:v>
      </x:c>
      <x:c r="B6" s="2"/>
      <x:c r="C6" s="28" t="n">
        <x:f>SUM($D$13:$D$32)</x:f>
        <x:v>10000</x:v>
      </x:c>
      <x:c r="D6" s="2"/>
      <x:c r="E6" s="2"/>
      <x:c r="F6" s="2"/>
      <x:c r="G6" s="2"/>
      <x:c r="H6" s="2"/>
      <x:c r="I6" s="2"/>
      <x:c r="J6" s="2"/>
    </x:row>
    <x:row r="7" ht="25" customHeight="1">
      <x:c r="A7" s="2" t="str">
        <x:v>Ready-to-invoice fees (USD)</x:v>
      </x:c>
      <x:c r="B7" s="2"/>
      <x:c r="C7" s="28" t="n">
        <x:f>SUM($J$13:$J$32)</x:f>
        <x:v>2000</x:v>
      </x:c>
      <x:c r="D7" s="2"/>
      <x:c r="E7" s="2"/>
      <x:c r="F7" s="2"/>
      <x:c r="G7" s="2"/>
      <x:c r="H7" s="2"/>
      <x:c r="I7" s="2"/>
      <x:c r="J7" s="2"/>
    </x:row>
    <x:row r="8" ht="25" customHeight="1">
      <x:c r="A8" s="2" t="str">
        <x:v>Pending milestones</x:v>
      </x:c>
      <x:c r="B8" s="2"/>
      <x:c r="C8" s="25" t="n">
        <x:f>COUNTA($A$13:$A$32)-COUNTIFS($I$13:$I$32,"Ready")</x:f>
        <x:v>2</x:v>
      </x:c>
      <x:c r="D8" s="2"/>
      <x:c r="E8" s="2"/>
      <x:c r="F8" s="2"/>
      <x:c r="G8" s="2"/>
      <x:c r="H8" s="2"/>
      <x:c r="I8" s="2"/>
      <x:c r="J8" s="2"/>
    </x:row>
    <x:row r="9" ht="25" customHeight="1">
      <x:c r="A9" s="2" t="str">
        <x:v>Missing scope links</x:v>
      </x:c>
      <x:c r="B9" s="2"/>
      <x:c r="C9" s="25" t="n">
        <x:f>COUNTIFS($I$13:$I$32,"Incomplete")</x:f>
        <x:v>0</x:v>
      </x:c>
      <x:c r="D9" s="2"/>
      <x:c r="E9" s="2"/>
      <x:c r="F9" s="2"/>
      <x:c r="G9" s="2"/>
      <x:c r="H9" s="2"/>
      <x:c r="I9" s="2"/>
      <x:c r="J9" s="2"/>
    </x:row>
    <x:row r="10" ht="25" customHeight="1">
      <x:c r="A10" s="6" t="str">
        <x:v>Amber cells are editable. Calculated columns use a pale blue fill.</x:v>
      </x:c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48" customHeight="1">
      <x:c r="A12" s="12" t="str">
        <x:v>Milestone ID</x:v>
      </x:c>
      <x:c r="B12" s="12" t="str">
        <x:v>Deliverable ID</x:v>
      </x:c>
      <x:c r="C12" s="12" t="str">
        <x:v>Due date</x:v>
      </x:c>
      <x:c r="D12" s="12" t="str">
        <x:v>Fee (USD)</x:v>
      </x:c>
      <x:c r="E12" s="12" t="str">
        <x:v>Accepted?</x:v>
      </x:c>
      <x:c r="F12" s="12" t="str">
        <x:v>Acceptance date</x:v>
      </x:c>
      <x:c r="G12" s="12" t="str">
        <x:v>Invoice approved?</x:v>
      </x:c>
      <x:c r="H12" s="12" t="str">
        <x:v>Scope matches</x:v>
      </x:c>
      <x:c r="I12" s="12" t="str">
        <x:v>Readiness</x:v>
      </x:c>
      <x:c r="J12" s="12" t="str">
        <x:v>Ready amount (USD)</x:v>
      </x:c>
    </x:row>
    <x:row r="13" ht="15" hidden="0" customHeight="1">
      <x:c r="A13" s="13" t="str">
        <x:v>MIL-01</x:v>
      </x:c>
      <x:c r="B13" s="13" t="str">
        <x:v>DEL-01</x:v>
      </x:c>
      <x:c r="C13" s="16" t="n">
        <x:v>46310.5</x:v>
      </x:c>
      <x:c r="D13" s="20" t="n">
        <x:v>2000</x:v>
      </x:c>
      <x:c r="E13" s="13" t="str">
        <x:v>Yes</x:v>
      </x:c>
      <x:c r="F13" s="16" t="n">
        <x:v>46309.5</x:v>
      </x:c>
      <x:c r="G13" s="13" t="str">
        <x:v>Yes</x:v>
      </x:c>
      <x:c r="H13" s="14" t="n">
        <x:f>IF(ISBLANK(A13),"",COUNTIFS('Scope'!$A$13:$A$32,B13))</x:f>
        <x:v>1</x:v>
      </x:c>
      <x:c r="I13" s="14" t="str">
        <x:f>IF(ISBLANK(A13),"",IF(OR(ISBLANK(B13),ISBLANK(C13),ISBLANK(D13),H13&lt;&gt;1),"Incomplete",IF(COUNTIFS('Scope'!$A$13:$A$32,B13,'Scope'!$I$13:$I$32,"Agreed")&lt;&gt;1,"Pending scope",IF(OR(E13&lt;&gt;"Yes",ISBLANK(F13)),"Pending acceptance",IF(G13&lt;&gt;"Yes","Pending invoice approval","Ready")))))</x:f>
        <x:v>Ready</x:v>
      </x:c>
      <x:c r="J13" s="22" t="n">
        <x:f>IF(ISBLANK(A13),"",IF(I13="Ready",D13,0))</x:f>
        <x:v>2000</x:v>
      </x:c>
    </x:row>
    <x:row r="14" ht="15" hidden="0" customHeight="1">
      <x:c r="A14" s="13" t="str">
        <x:v>MIL-02</x:v>
      </x:c>
      <x:c r="B14" s="13" t="str">
        <x:v>DEL-02</x:v>
      </x:c>
      <x:c r="C14" s="16" t="n">
        <x:v>46325.5</x:v>
      </x:c>
      <x:c r="D14" s="20" t="n">
        <x:v>5000</x:v>
      </x:c>
      <x:c r="E14" s="13" t="str">
        <x:v>Yes</x:v>
      </x:c>
      <x:c r="F14" s="16" t="n">
        <x:v>46324.5</x:v>
      </x:c>
      <x:c r="G14" s="13" t="str">
        <x:v>No</x:v>
      </x:c>
      <x:c r="H14" s="14" t="n">
        <x:f>IF(ISBLANK(A14),"",COUNTIFS('Scope'!$A$13:$A$32,B14))</x:f>
        <x:v>1</x:v>
      </x:c>
      <x:c r="I14" s="14" t="str">
        <x:f>IF(ISBLANK(A14),"",IF(OR(ISBLANK(B14),ISBLANK(C14),ISBLANK(D14),H14&lt;&gt;1),"Incomplete",IF(COUNTIFS('Scope'!$A$13:$A$32,B14,'Scope'!$I$13:$I$32,"Agreed")&lt;&gt;1,"Pending scope",IF(OR(E14&lt;&gt;"Yes",ISBLANK(F14)),"Pending acceptance",IF(G14&lt;&gt;"Yes","Pending invoice approval","Ready")))))</x:f>
        <x:v>Pending invoice approval</x:v>
      </x:c>
      <x:c r="J14" s="22" t="n">
        <x:f>IF(ISBLANK(A14),"",IF(I14="Ready",D14,0))</x:f>
        <x:v>0</x:v>
      </x:c>
    </x:row>
    <x:row r="15" ht="15" hidden="0" customHeight="1">
      <x:c r="A15" s="13" t="str">
        <x:v>MIL-03</x:v>
      </x:c>
      <x:c r="B15" s="13" t="str">
        <x:v>DEL-03</x:v>
      </x:c>
      <x:c r="C15" s="16" t="n">
        <x:v>46331.5</x:v>
      </x:c>
      <x:c r="D15" s="20" t="n">
        <x:v>3000</x:v>
      </x:c>
      <x:c r="E15" s="13" t="str">
        <x:v>No</x:v>
      </x:c>
      <x:c r="F15" s="16"/>
      <x:c r="G15" s="13" t="str">
        <x:v>No</x:v>
      </x:c>
      <x:c r="H15" s="14" t="n">
        <x:f>IF(ISBLANK(A15),"",COUNTIFS('Scope'!$A$13:$A$32,B15))</x:f>
        <x:v>1</x:v>
      </x:c>
      <x:c r="I15" s="14" t="str">
        <x:f>IF(ISBLANK(A15),"",IF(OR(ISBLANK(B15),ISBLANK(C15),ISBLANK(D15),H15&lt;&gt;1),"Incomplete",IF(COUNTIFS('Scope'!$A$13:$A$32,B15,'Scope'!$I$13:$I$32,"Agreed")&lt;&gt;1,"Pending scope",IF(OR(E15&lt;&gt;"Yes",ISBLANK(F15)),"Pending acceptance",IF(G15&lt;&gt;"Yes","Pending invoice approval","Ready")))))</x:f>
        <x:v>Pending scope</x:v>
      </x:c>
      <x:c r="J15" s="22" t="n">
        <x:f>IF(ISBLANK(A15),"",IF(I15="Ready",D15,0))</x:f>
        <x:v>0</x:v>
      </x:c>
    </x:row>
    <x:row r="16" ht="25" customHeight="1">
      <x:c r="A16" s="13"/>
      <x:c r="B16" s="13"/>
      <x:c r="C16" s="16"/>
      <x:c r="D16" s="20"/>
      <x:c r="E16" s="13"/>
      <x:c r="F16" s="16"/>
      <x:c r="G16" s="13"/>
      <x:c r="H16" s="14" t="str">
        <x:f>IF(ISBLANK(A16),"",COUNTIFS('Scope'!$A$13:$A$32,B16))</x:f>
      </x:c>
      <x:c r="I16" s="14" t="str">
        <x:f>IF(ISBLANK(A16),"",IF(OR(ISBLANK(B16),ISBLANK(C16),ISBLANK(D16),H16&lt;&gt;1),"Incomplete",IF(COUNTIFS('Scope'!$A$13:$A$32,B16,'Scope'!$I$13:$I$32,"Agreed")&lt;&gt;1,"Pending scope",IF(OR(E16&lt;&gt;"Yes",ISBLANK(F16)),"Pending acceptance",IF(G16&lt;&gt;"Yes","Pending invoice approval","Ready")))))</x:f>
      </x:c>
      <x:c r="J16" s="22" t="str">
        <x:f>IF(ISBLANK(A16),"",IF(I16="Ready",D16,0))</x:f>
      </x:c>
    </x:row>
    <x:row r="17" ht="25" customHeight="1">
      <x:c r="A17" s="13"/>
      <x:c r="B17" s="13"/>
      <x:c r="C17" s="16"/>
      <x:c r="D17" s="20"/>
      <x:c r="E17" s="13"/>
      <x:c r="F17" s="16"/>
      <x:c r="G17" s="13"/>
      <x:c r="H17" s="14" t="str">
        <x:f>IF(ISBLANK(A17),"",COUNTIFS('Scope'!$A$13:$A$32,B17))</x:f>
      </x:c>
      <x:c r="I17" s="14" t="str">
        <x:f>IF(ISBLANK(A17),"",IF(OR(ISBLANK(B17),ISBLANK(C17),ISBLANK(D17),H17&lt;&gt;1),"Incomplete",IF(COUNTIFS('Scope'!$A$13:$A$32,B17,'Scope'!$I$13:$I$32,"Agreed")&lt;&gt;1,"Pending scope",IF(OR(E17&lt;&gt;"Yes",ISBLANK(F17)),"Pending acceptance",IF(G17&lt;&gt;"Yes","Pending invoice approval","Ready")))))</x:f>
      </x:c>
      <x:c r="J17" s="22" t="str">
        <x:f>IF(ISBLANK(A17),"",IF(I17="Ready",D17,0))</x:f>
      </x:c>
    </x:row>
    <x:row r="18" ht="25" customHeight="1">
      <x:c r="A18" s="13"/>
      <x:c r="B18" s="13"/>
      <x:c r="C18" s="16"/>
      <x:c r="D18" s="20"/>
      <x:c r="E18" s="13"/>
      <x:c r="F18" s="16"/>
      <x:c r="G18" s="13"/>
      <x:c r="H18" s="14" t="str">
        <x:f>IF(ISBLANK(A18),"",COUNTIFS('Scope'!$A$13:$A$32,B18))</x:f>
      </x:c>
      <x:c r="I18" s="14" t="str">
        <x:f>IF(ISBLANK(A18),"",IF(OR(ISBLANK(B18),ISBLANK(C18),ISBLANK(D18),H18&lt;&gt;1),"Incomplete",IF(COUNTIFS('Scope'!$A$13:$A$32,B18,'Scope'!$I$13:$I$32,"Agreed")&lt;&gt;1,"Pending scope",IF(OR(E18&lt;&gt;"Yes",ISBLANK(F18)),"Pending acceptance",IF(G18&lt;&gt;"Yes","Pending invoice approval","Ready")))))</x:f>
      </x:c>
      <x:c r="J18" s="22" t="str">
        <x:f>IF(ISBLANK(A18),"",IF(I18="Ready",D18,0))</x:f>
      </x:c>
    </x:row>
    <x:row r="19" ht="25" customHeight="1">
      <x:c r="A19" s="13"/>
      <x:c r="B19" s="13"/>
      <x:c r="C19" s="16"/>
      <x:c r="D19" s="20"/>
      <x:c r="E19" s="13"/>
      <x:c r="F19" s="16"/>
      <x:c r="G19" s="13"/>
      <x:c r="H19" s="14" t="str">
        <x:f>IF(ISBLANK(A19),"",COUNTIFS('Scope'!$A$13:$A$32,B19))</x:f>
      </x:c>
      <x:c r="I19" s="14" t="str">
        <x:f>IF(ISBLANK(A19),"",IF(OR(ISBLANK(B19),ISBLANK(C19),ISBLANK(D19),H19&lt;&gt;1),"Incomplete",IF(COUNTIFS('Scope'!$A$13:$A$32,B19,'Scope'!$I$13:$I$32,"Agreed")&lt;&gt;1,"Pending scope",IF(OR(E19&lt;&gt;"Yes",ISBLANK(F19)),"Pending acceptance",IF(G19&lt;&gt;"Yes","Pending invoice approval","Ready")))))</x:f>
      </x:c>
      <x:c r="J19" s="22" t="str">
        <x:f>IF(ISBLANK(A19),"",IF(I19="Ready",D19,0))</x:f>
      </x:c>
    </x:row>
    <x:row r="20" ht="25" customHeight="1">
      <x:c r="A20" s="13"/>
      <x:c r="B20" s="13"/>
      <x:c r="C20" s="16"/>
      <x:c r="D20" s="20"/>
      <x:c r="E20" s="13"/>
      <x:c r="F20" s="16"/>
      <x:c r="G20" s="13"/>
      <x:c r="H20" s="14" t="str">
        <x:f>IF(ISBLANK(A20),"",COUNTIFS('Scope'!$A$13:$A$32,B20))</x:f>
      </x:c>
      <x:c r="I20" s="14" t="str">
        <x:f>IF(ISBLANK(A20),"",IF(OR(ISBLANK(B20),ISBLANK(C20),ISBLANK(D20),H20&lt;&gt;1),"Incomplete",IF(COUNTIFS('Scope'!$A$13:$A$32,B20,'Scope'!$I$13:$I$32,"Agreed")&lt;&gt;1,"Pending scope",IF(OR(E20&lt;&gt;"Yes",ISBLANK(F20)),"Pending acceptance",IF(G20&lt;&gt;"Yes","Pending invoice approval","Ready")))))</x:f>
      </x:c>
      <x:c r="J20" s="22" t="str">
        <x:f>IF(ISBLANK(A20),"",IF(I20="Ready",D20,0))</x:f>
      </x:c>
    </x:row>
    <x:row r="21" ht="25" customHeight="1">
      <x:c r="A21" s="13"/>
      <x:c r="B21" s="13"/>
      <x:c r="C21" s="16"/>
      <x:c r="D21" s="20"/>
      <x:c r="E21" s="13"/>
      <x:c r="F21" s="16"/>
      <x:c r="G21" s="13"/>
      <x:c r="H21" s="14" t="str">
        <x:f>IF(ISBLANK(A21),"",COUNTIFS('Scope'!$A$13:$A$32,B21))</x:f>
      </x:c>
      <x:c r="I21" s="14" t="str">
        <x:f>IF(ISBLANK(A21),"",IF(OR(ISBLANK(B21),ISBLANK(C21),ISBLANK(D21),H21&lt;&gt;1),"Incomplete",IF(COUNTIFS('Scope'!$A$13:$A$32,B21,'Scope'!$I$13:$I$32,"Agreed")&lt;&gt;1,"Pending scope",IF(OR(E21&lt;&gt;"Yes",ISBLANK(F21)),"Pending acceptance",IF(G21&lt;&gt;"Yes","Pending invoice approval","Ready")))))</x:f>
      </x:c>
      <x:c r="J21" s="22" t="str">
        <x:f>IF(ISBLANK(A21),"",IF(I21="Ready",D21,0))</x:f>
      </x:c>
    </x:row>
    <x:row r="22" ht="25" customHeight="1">
      <x:c r="A22" s="13"/>
      <x:c r="B22" s="13"/>
      <x:c r="C22" s="16"/>
      <x:c r="D22" s="20"/>
      <x:c r="E22" s="13"/>
      <x:c r="F22" s="16"/>
      <x:c r="G22" s="13"/>
      <x:c r="H22" s="14" t="str">
        <x:f>IF(ISBLANK(A22),"",COUNTIFS('Scope'!$A$13:$A$32,B22))</x:f>
      </x:c>
      <x:c r="I22" s="14" t="str">
        <x:f>IF(ISBLANK(A22),"",IF(OR(ISBLANK(B22),ISBLANK(C22),ISBLANK(D22),H22&lt;&gt;1),"Incomplete",IF(COUNTIFS('Scope'!$A$13:$A$32,B22,'Scope'!$I$13:$I$32,"Agreed")&lt;&gt;1,"Pending scope",IF(OR(E22&lt;&gt;"Yes",ISBLANK(F22)),"Pending acceptance",IF(G22&lt;&gt;"Yes","Pending invoice approval","Ready")))))</x:f>
      </x:c>
      <x:c r="J22" s="22" t="str">
        <x:f>IF(ISBLANK(A22),"",IF(I22="Ready",D22,0))</x:f>
      </x:c>
    </x:row>
    <x:row r="23" ht="25" customHeight="1">
      <x:c r="A23" s="13"/>
      <x:c r="B23" s="13"/>
      <x:c r="C23" s="16"/>
      <x:c r="D23" s="20"/>
      <x:c r="E23" s="13"/>
      <x:c r="F23" s="16"/>
      <x:c r="G23" s="13"/>
      <x:c r="H23" s="14" t="str">
        <x:f>IF(ISBLANK(A23),"",COUNTIFS('Scope'!$A$13:$A$32,B23))</x:f>
      </x:c>
      <x:c r="I23" s="14" t="str">
        <x:f>IF(ISBLANK(A23),"",IF(OR(ISBLANK(B23),ISBLANK(C23),ISBLANK(D23),H23&lt;&gt;1),"Incomplete",IF(COUNTIFS('Scope'!$A$13:$A$32,B23,'Scope'!$I$13:$I$32,"Agreed")&lt;&gt;1,"Pending scope",IF(OR(E23&lt;&gt;"Yes",ISBLANK(F23)),"Pending acceptance",IF(G23&lt;&gt;"Yes","Pending invoice approval","Ready")))))</x:f>
      </x:c>
      <x:c r="J23" s="22" t="str">
        <x:f>IF(ISBLANK(A23),"",IF(I23="Ready",D23,0))</x:f>
      </x:c>
    </x:row>
    <x:row r="24" ht="25" customHeight="1">
      <x:c r="A24" s="13"/>
      <x:c r="B24" s="13"/>
      <x:c r="C24" s="16"/>
      <x:c r="D24" s="20"/>
      <x:c r="E24" s="13"/>
      <x:c r="F24" s="16"/>
      <x:c r="G24" s="13"/>
      <x:c r="H24" s="14" t="str">
        <x:f>IF(ISBLANK(A24),"",COUNTIFS('Scope'!$A$13:$A$32,B24))</x:f>
      </x:c>
      <x:c r="I24" s="14" t="str">
        <x:f>IF(ISBLANK(A24),"",IF(OR(ISBLANK(B24),ISBLANK(C24),ISBLANK(D24),H24&lt;&gt;1),"Incomplete",IF(COUNTIFS('Scope'!$A$13:$A$32,B24,'Scope'!$I$13:$I$32,"Agreed")&lt;&gt;1,"Pending scope",IF(OR(E24&lt;&gt;"Yes",ISBLANK(F24)),"Pending acceptance",IF(G24&lt;&gt;"Yes","Pending invoice approval","Ready")))))</x:f>
      </x:c>
      <x:c r="J24" s="22" t="str">
        <x:f>IF(ISBLANK(A24),"",IF(I24="Ready",D24,0))</x:f>
      </x:c>
    </x:row>
    <x:row r="25" ht="25" customHeight="1">
      <x:c r="A25" s="13"/>
      <x:c r="B25" s="13"/>
      <x:c r="C25" s="16"/>
      <x:c r="D25" s="20"/>
      <x:c r="E25" s="13"/>
      <x:c r="F25" s="16"/>
      <x:c r="G25" s="13"/>
      <x:c r="H25" s="14" t="str">
        <x:f>IF(ISBLANK(A25),"",COUNTIFS('Scope'!$A$13:$A$32,B25))</x:f>
      </x:c>
      <x:c r="I25" s="14" t="str">
        <x:f>IF(ISBLANK(A25),"",IF(OR(ISBLANK(B25),ISBLANK(C25),ISBLANK(D25),H25&lt;&gt;1),"Incomplete",IF(COUNTIFS('Scope'!$A$13:$A$32,B25,'Scope'!$I$13:$I$32,"Agreed")&lt;&gt;1,"Pending scope",IF(OR(E25&lt;&gt;"Yes",ISBLANK(F25)),"Pending acceptance",IF(G25&lt;&gt;"Yes","Pending invoice approval","Ready")))))</x:f>
      </x:c>
      <x:c r="J25" s="22" t="str">
        <x:f>IF(ISBLANK(A25),"",IF(I25="Ready",D25,0))</x:f>
      </x:c>
    </x:row>
    <x:row r="26" ht="25" customHeight="1">
      <x:c r="A26" s="13"/>
      <x:c r="B26" s="13"/>
      <x:c r="C26" s="16"/>
      <x:c r="D26" s="20"/>
      <x:c r="E26" s="13"/>
      <x:c r="F26" s="16"/>
      <x:c r="G26" s="13"/>
      <x:c r="H26" s="14" t="str">
        <x:f>IF(ISBLANK(A26),"",COUNTIFS('Scope'!$A$13:$A$32,B26))</x:f>
      </x:c>
      <x:c r="I26" s="14" t="str">
        <x:f>IF(ISBLANK(A26),"",IF(OR(ISBLANK(B26),ISBLANK(C26),ISBLANK(D26),H26&lt;&gt;1),"Incomplete",IF(COUNTIFS('Scope'!$A$13:$A$32,B26,'Scope'!$I$13:$I$32,"Agreed")&lt;&gt;1,"Pending scope",IF(OR(E26&lt;&gt;"Yes",ISBLANK(F26)),"Pending acceptance",IF(G26&lt;&gt;"Yes","Pending invoice approval","Ready")))))</x:f>
      </x:c>
      <x:c r="J26" s="22" t="str">
        <x:f>IF(ISBLANK(A26),"",IF(I26="Ready",D26,0))</x:f>
      </x:c>
    </x:row>
    <x:row r="27" ht="25" customHeight="1">
      <x:c r="A27" s="13"/>
      <x:c r="B27" s="13"/>
      <x:c r="C27" s="16"/>
      <x:c r="D27" s="20"/>
      <x:c r="E27" s="13"/>
      <x:c r="F27" s="16"/>
      <x:c r="G27" s="13"/>
      <x:c r="H27" s="14" t="str">
        <x:f>IF(ISBLANK(A27),"",COUNTIFS('Scope'!$A$13:$A$32,B27))</x:f>
      </x:c>
      <x:c r="I27" s="14" t="str">
        <x:f>IF(ISBLANK(A27),"",IF(OR(ISBLANK(B27),ISBLANK(C27),ISBLANK(D27),H27&lt;&gt;1),"Incomplete",IF(COUNTIFS('Scope'!$A$13:$A$32,B27,'Scope'!$I$13:$I$32,"Agreed")&lt;&gt;1,"Pending scope",IF(OR(E27&lt;&gt;"Yes",ISBLANK(F27)),"Pending acceptance",IF(G27&lt;&gt;"Yes","Pending invoice approval","Ready")))))</x:f>
      </x:c>
      <x:c r="J27" s="22" t="str">
        <x:f>IF(ISBLANK(A27),"",IF(I27="Ready",D27,0))</x:f>
      </x:c>
    </x:row>
    <x:row r="28" ht="25" customHeight="1">
      <x:c r="A28" s="13"/>
      <x:c r="B28" s="13"/>
      <x:c r="C28" s="16"/>
      <x:c r="D28" s="20"/>
      <x:c r="E28" s="13"/>
      <x:c r="F28" s="16"/>
      <x:c r="G28" s="13"/>
      <x:c r="H28" s="14" t="str">
        <x:f>IF(ISBLANK(A28),"",COUNTIFS('Scope'!$A$13:$A$32,B28))</x:f>
      </x:c>
      <x:c r="I28" s="14" t="str">
        <x:f>IF(ISBLANK(A28),"",IF(OR(ISBLANK(B28),ISBLANK(C28),ISBLANK(D28),H28&lt;&gt;1),"Incomplete",IF(COUNTIFS('Scope'!$A$13:$A$32,B28,'Scope'!$I$13:$I$32,"Agreed")&lt;&gt;1,"Pending scope",IF(OR(E28&lt;&gt;"Yes",ISBLANK(F28)),"Pending acceptance",IF(G28&lt;&gt;"Yes","Pending invoice approval","Ready")))))</x:f>
      </x:c>
      <x:c r="J28" s="22" t="str">
        <x:f>IF(ISBLANK(A28),"",IF(I28="Ready",D28,0))</x:f>
      </x:c>
    </x:row>
    <x:row r="29" ht="25" customHeight="1">
      <x:c r="A29" s="13"/>
      <x:c r="B29" s="13"/>
      <x:c r="C29" s="16"/>
      <x:c r="D29" s="20"/>
      <x:c r="E29" s="13"/>
      <x:c r="F29" s="16"/>
      <x:c r="G29" s="13"/>
      <x:c r="H29" s="14" t="str">
        <x:f>IF(ISBLANK(A29),"",COUNTIFS('Scope'!$A$13:$A$32,B29))</x:f>
      </x:c>
      <x:c r="I29" s="14" t="str">
        <x:f>IF(ISBLANK(A29),"",IF(OR(ISBLANK(B29),ISBLANK(C29),ISBLANK(D29),H29&lt;&gt;1),"Incomplete",IF(COUNTIFS('Scope'!$A$13:$A$32,B29,'Scope'!$I$13:$I$32,"Agreed")&lt;&gt;1,"Pending scope",IF(OR(E29&lt;&gt;"Yes",ISBLANK(F29)),"Pending acceptance",IF(G29&lt;&gt;"Yes","Pending invoice approval","Ready")))))</x:f>
      </x:c>
      <x:c r="J29" s="22" t="str">
        <x:f>IF(ISBLANK(A29),"",IF(I29="Ready",D29,0))</x:f>
      </x:c>
    </x:row>
    <x:row r="30" ht="25" customHeight="1">
      <x:c r="A30" s="13"/>
      <x:c r="B30" s="13"/>
      <x:c r="C30" s="16"/>
      <x:c r="D30" s="20"/>
      <x:c r="E30" s="13"/>
      <x:c r="F30" s="16"/>
      <x:c r="G30" s="13"/>
      <x:c r="H30" s="14" t="str">
        <x:f>IF(ISBLANK(A30),"",COUNTIFS('Scope'!$A$13:$A$32,B30))</x:f>
      </x:c>
      <x:c r="I30" s="14" t="str">
        <x:f>IF(ISBLANK(A30),"",IF(OR(ISBLANK(B30),ISBLANK(C30),ISBLANK(D30),H30&lt;&gt;1),"Incomplete",IF(COUNTIFS('Scope'!$A$13:$A$32,B30,'Scope'!$I$13:$I$32,"Agreed")&lt;&gt;1,"Pending scope",IF(OR(E30&lt;&gt;"Yes",ISBLANK(F30)),"Pending acceptance",IF(G30&lt;&gt;"Yes","Pending invoice approval","Ready")))))</x:f>
      </x:c>
      <x:c r="J30" s="22" t="str">
        <x:f>IF(ISBLANK(A30),"",IF(I30="Ready",D30,0))</x:f>
      </x:c>
    </x:row>
    <x:row r="31" ht="25" customHeight="1">
      <x:c r="A31" s="13"/>
      <x:c r="B31" s="13"/>
      <x:c r="C31" s="16"/>
      <x:c r="D31" s="20"/>
      <x:c r="E31" s="13"/>
      <x:c r="F31" s="16"/>
      <x:c r="G31" s="13"/>
      <x:c r="H31" s="14" t="str">
        <x:f>IF(ISBLANK(A31),"",COUNTIFS('Scope'!$A$13:$A$32,B31))</x:f>
      </x:c>
      <x:c r="I31" s="14" t="str">
        <x:f>IF(ISBLANK(A31),"",IF(OR(ISBLANK(B31),ISBLANK(C31),ISBLANK(D31),H31&lt;&gt;1),"Incomplete",IF(COUNTIFS('Scope'!$A$13:$A$32,B31,'Scope'!$I$13:$I$32,"Agreed")&lt;&gt;1,"Pending scope",IF(OR(E31&lt;&gt;"Yes",ISBLANK(F31)),"Pending acceptance",IF(G31&lt;&gt;"Yes","Pending invoice approval","Ready")))))</x:f>
      </x:c>
      <x:c r="J31" s="22" t="str">
        <x:f>IF(ISBLANK(A31),"",IF(I31="Ready",D31,0))</x:f>
      </x:c>
    </x:row>
    <x:row r="32" ht="25" customHeight="1">
      <x:c r="A32" s="13"/>
      <x:c r="B32" s="13"/>
      <x:c r="C32" s="16"/>
      <x:c r="D32" s="20"/>
      <x:c r="E32" s="13"/>
      <x:c r="F32" s="16"/>
      <x:c r="G32" s="13"/>
      <x:c r="H32" s="14" t="str">
        <x:f>IF(ISBLANK(A32),"",COUNTIFS('Scope'!$A$13:$A$32,B32))</x:f>
      </x:c>
      <x:c r="I32" s="14" t="str">
        <x:f>IF(ISBLANK(A32),"",IF(OR(ISBLANK(B32),ISBLANK(C32),ISBLANK(D32),H32&lt;&gt;1),"Incomplete",IF(COUNTIFS('Scope'!$A$13:$A$32,B32,'Scope'!$I$13:$I$32,"Agreed")&lt;&gt;1,"Pending scope",IF(OR(E32&lt;&gt;"Yes",ISBLANK(F32)),"Pending acceptance",IF(G32&lt;&gt;"Yes","Pending invoice approval","Ready")))))</x:f>
      </x:c>
      <x:c r="J32" s="22" t="str">
        <x:f>IF(ISBLANK(A32),"",IF(I32="Ready",D32,0))</x:f>
      </x:c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18" t="str">
        <x:v>Each milestone must link to exactly one agreed deliverable. Resolve incomplete scope before acceptance or invoicing.</x:v>
      </x:c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18" t="str">
        <x:v>Ready amount uses documented acceptance and invoice approval. Other contract conditions may still apply.</x:v>
      </x:c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</x:sheetData>
  <x:conditionalFormatting sqref="I13:I32">
    <x:cfRule type="containsText" dxfId="12" priority="1" operator="containsText" text="Incomplete"/>
    <x:cfRule type="containsText" dxfId="13" priority="2" operator="containsText" text="Unknown"/>
    <x:cfRule type="containsText" dxfId="14" priority="3" operator="containsText" text="Duplicate"/>
    <x:cfRule type="containsText" dxfId="15" priority="4" operator="containsText" text="Invalid"/>
    <x:cfRule type="containsText" dxfId="16" priority="5" operator="containsText" text="Overlap"/>
    <x:cfRule type="containsText" dxfId="17" priority="6" operator="containsText" text="Conflicting"/>
    <x:cfRule type="containsText" dxfId="18" priority="7" operator="containsText" text="Due"/>
    <x:cfRule type="containsText" dxfId="19" priority="8" operator="containsText" text="due"/>
    <x:cfRule type="containsText" dxfId="20" priority="9" operator="containsText" text="Pending"/>
    <x:cfRule type="containsText" dxfId="21" priority="10" operator="containsText" text="Awaiting"/>
    <x:cfRule type="containsText" dxfId="22" priority="11" operator="containsText" text="Unreviewed"/>
    <x:cfRule type="containsText" dxfId="23" priority="12" operator="containsText" text="Review"/>
  </x:conditionalFormatting>
  <x:dataValidations count="2">
    <x:dataValidation type="list" sqref="E13:E32">
      <x:formula1>"Yes,No"</x:formula1>
    </x:dataValidation>
    <x:dataValidation type="list" sqref="G13:G32">
      <x:formula1>"Yes,No"</x:formula1>
    </x:dataValidation>
  </x:dataValidations>
  <x:pageMargins left="0.7" right="0.7" top="0.75" bottom="0.75" header="0.3" footer="0.3"/>
</x:worksheet>
</file>